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1400" windowHeight="5900" tabRatio="844" activeTab="11"/>
  </bookViews>
  <sheets>
    <sheet name="план (1)" sheetId="1" r:id="rId1"/>
    <sheet name="план (2)" sheetId="10" r:id="rId2"/>
    <sheet name="табл 2" sheetId="2" r:id="rId3"/>
    <sheet name="табл 2.1 " sheetId="19" r:id="rId4"/>
    <sheet name="табл 2.1 (z)" sheetId="18" r:id="rId5"/>
    <sheet name="табл 2.1 (v)" sheetId="17" r:id="rId6"/>
    <sheet name="табл 2.1 (S)" sheetId="3" r:id="rId7"/>
    <sheet name="табл 3" sheetId="4" r:id="rId8"/>
    <sheet name="табл 4" sheetId="5" r:id="rId9"/>
    <sheet name="ведомость ос" sheetId="13" r:id="rId10"/>
    <sheet name="баланс" sheetId="12" r:id="rId11"/>
    <sheet name="Z" sheetId="14" r:id="rId12"/>
    <sheet name="V" sheetId="15" r:id="rId13"/>
    <sheet name="S" sheetId="16" r:id="rId14"/>
    <sheet name="S (2)" sheetId="20" r:id="rId15"/>
  </sheets>
  <externalReferences>
    <externalReference r:id="rId16"/>
  </externalReferences>
  <definedNames>
    <definedName name="_xlnm.Print_Area" localSheetId="0">'план (1)'!$A$1:$DD$44</definedName>
  </definedNames>
  <calcPr calcId="125725" refMode="R1C1"/>
</workbook>
</file>

<file path=xl/calcChain.xml><?xml version="1.0" encoding="utf-8"?>
<calcChain xmlns="http://schemas.openxmlformats.org/spreadsheetml/2006/main">
  <c r="AR30" i="19"/>
  <c r="Q21" i="14"/>
  <c r="P24"/>
  <c r="Q24"/>
  <c r="O24"/>
  <c r="O23"/>
  <c r="Q23"/>
  <c r="P23"/>
  <c r="P22"/>
  <c r="Q22"/>
  <c r="O22"/>
  <c r="P21"/>
  <c r="O21"/>
  <c r="AJ29" i="19"/>
  <c r="AB28"/>
  <c r="AR30" i="3"/>
  <c r="AJ29"/>
  <c r="AB28"/>
  <c r="AZ26" s="1"/>
  <c r="AZ18" s="1"/>
  <c r="AR30" i="17"/>
  <c r="AJ29"/>
  <c r="BH29" s="1"/>
  <c r="AB28"/>
  <c r="AZ26" s="1"/>
  <c r="AZ18" s="1"/>
  <c r="AR30" i="18"/>
  <c r="AJ29"/>
  <c r="AB28"/>
  <c r="CF67" i="2"/>
  <c r="BH26"/>
  <c r="BH71" s="1"/>
  <c r="BH67"/>
  <c r="BH53"/>
  <c r="BH52"/>
  <c r="AR67"/>
  <c r="AZ58"/>
  <c r="BP58"/>
  <c r="BX58"/>
  <c r="CF58"/>
  <c r="AR61"/>
  <c r="AR60"/>
  <c r="AZ49"/>
  <c r="BP49"/>
  <c r="BX49"/>
  <c r="CF49"/>
  <c r="AR54"/>
  <c r="AR53"/>
  <c r="AI53" s="1"/>
  <c r="AR52"/>
  <c r="AI52" s="1"/>
  <c r="CF31"/>
  <c r="BU18" i="10"/>
  <c r="BU17"/>
  <c r="BU15"/>
  <c r="BU14"/>
  <c r="BU7"/>
  <c r="BU11"/>
  <c r="BP30" i="17"/>
  <c r="BP18" s="1"/>
  <c r="CF79" i="2"/>
  <c r="BH79"/>
  <c r="BH42"/>
  <c r="AI42" s="1"/>
  <c r="AR79"/>
  <c r="AR31"/>
  <c r="AR26" s="1"/>
  <c r="AR71" s="1"/>
  <c r="BH51"/>
  <c r="BH61"/>
  <c r="BH60"/>
  <c r="AI60" s="1"/>
  <c r="BP26" i="3"/>
  <c r="BH26"/>
  <c r="AZ21"/>
  <c r="CN18"/>
  <c r="CF18"/>
  <c r="BX18"/>
  <c r="BP26" i="17"/>
  <c r="BH26"/>
  <c r="AZ21"/>
  <c r="CN18"/>
  <c r="CF18"/>
  <c r="BX18"/>
  <c r="AR18"/>
  <c r="BP26" i="18"/>
  <c r="BH26"/>
  <c r="AZ21"/>
  <c r="CN18"/>
  <c r="CF18"/>
  <c r="BX18"/>
  <c r="BP26" i="19"/>
  <c r="BH26"/>
  <c r="AZ21"/>
  <c r="CN18"/>
  <c r="CF18"/>
  <c r="BX18"/>
  <c r="AI81" i="2"/>
  <c r="AI64"/>
  <c r="AR62"/>
  <c r="AI62" s="1"/>
  <c r="AI55"/>
  <c r="BX48"/>
  <c r="BP48"/>
  <c r="AZ48"/>
  <c r="AI45"/>
  <c r="AI44"/>
  <c r="AI37"/>
  <c r="AI34"/>
  <c r="AI28"/>
  <c r="AR58" l="1"/>
  <c r="BH58"/>
  <c r="AR49"/>
  <c r="AI79"/>
  <c r="AR48"/>
  <c r="AJ18" i="17"/>
  <c r="BH18"/>
  <c r="BH49" i="2"/>
  <c r="CF48"/>
  <c r="AI51"/>
  <c r="BH29" i="3"/>
  <c r="AJ18"/>
  <c r="AI61" i="2"/>
  <c r="BH48"/>
  <c r="AR18" i="3"/>
  <c r="BP30"/>
  <c r="BP18" s="1"/>
  <c r="CF26" i="2"/>
  <c r="CF71" s="1"/>
  <c r="CF69" s="1"/>
  <c r="AI31"/>
  <c r="AI54"/>
  <c r="BP30" i="18"/>
  <c r="BP18" s="1"/>
  <c r="AR18"/>
  <c r="BH29"/>
  <c r="AJ18"/>
  <c r="BH18"/>
  <c r="AZ26"/>
  <c r="AZ18" s="1"/>
  <c r="AZ26" i="19"/>
  <c r="AZ18" s="1"/>
  <c r="AI67" i="2"/>
  <c r="BH18" i="3"/>
  <c r="AB18"/>
  <c r="AB18" i="17"/>
  <c r="AB18" i="18"/>
  <c r="BH76" i="2"/>
  <c r="BH74" s="1"/>
  <c r="BH69"/>
  <c r="AR76"/>
  <c r="AR69"/>
  <c r="AI49" l="1"/>
  <c r="AI48"/>
  <c r="AI58"/>
  <c r="AB18" i="19"/>
  <c r="CF76" i="2"/>
  <c r="CF74" s="1"/>
  <c r="AI26"/>
  <c r="AI71" s="1"/>
  <c r="BP30" i="19"/>
  <c r="BP18" s="1"/>
  <c r="AR18"/>
  <c r="BH29"/>
  <c r="BH18" s="1"/>
  <c r="AJ18"/>
  <c r="AR74" i="2"/>
  <c r="AI74" s="1"/>
  <c r="AI69"/>
  <c r="AI76" l="1"/>
  <c r="BH11" i="5"/>
  <c r="BU21" i="10" l="1"/>
  <c r="BU19" s="1"/>
  <c r="BU28"/>
  <c r="BU9"/>
</calcChain>
</file>

<file path=xl/sharedStrings.xml><?xml version="1.0" encoding="utf-8"?>
<sst xmlns="http://schemas.openxmlformats.org/spreadsheetml/2006/main" count="4835" uniqueCount="1648">
  <si>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</si>
  <si>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</si>
  <si>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</si>
  <si>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</si>
  <si>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</si>
  <si>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>г.</t>
  </si>
  <si>
    <t>на 20</t>
  </si>
  <si>
    <t>год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</si>
  <si>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</si>
  <si>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</si>
  <si>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</si>
  <si>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</si>
  <si>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</si>
  <si>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</si>
  <si>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(подразделения)</t>
  </si>
  <si>
    <t>ИНН/КПП</t>
  </si>
  <si>
    <t>Единица измерения: руб.</t>
  </si>
  <si>
    <t>по ОКЕИ</t>
  </si>
  <si>
    <t>Наименование органа, осуществляющего</t>
  </si>
  <si>
    <t>Комитет по образованию Администрации муниципального образования "Гагаринский район" Смоленской области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</si>
  <si>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</si>
  <si>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</si>
  <si>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</si>
  <si>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</si>
  <si>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I. 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</si>
  <si>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</si>
  <si>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- формирование общей культуры личности обучающихся на основе усвоения обязательного минимума содержания основных общеобразовательных программ, в том числе обеспечивающих дополнительную (углубленную) подготовку обучающихся, их адаптации к жизни в обществе, создание основы для осознанного выбора и последующего освоения профессиональных образовательных программ, воспитание гражданственности, трудолюбия, уважения к правам и свободам человека, любви к окружающей природе, Родине, семье, формирование здорового образа жизни.</t>
  </si>
  <si>
    <t>1.2. Виды деятельности государственного бюджетного учреждения (подразделения):</t>
  </si>
  <si>
    <t>- реализация основных общеобразовательных программ начального общего образования;
- реализация основных общеобразовательных программ основного общего образования;
- реализация основных общеобразовательных программ среднего общего образования;
- реализация основных общеобразовательных программ, обеспечивающих углубленную подготовку обучающихся;
- организация индивидуального обучения;
- реализация дополнительных образовательных программ;
- содержание и воспитание обучающихся (группы продленного дня);
- услуги и работы, обеспечивающие создание необходимых условий для организации образовательного процесса, содержание имущества и помещений муниципальной собственности (передача в аренду).</t>
  </si>
  <si>
    <t>1.3. Перечень услуг (работ), осуществляемых на платной основе:</t>
  </si>
  <si>
    <t>- приобретение продуктов питания для организации питания отдельных категорий учащихся, в том числе в летних оздоровительных лагерях;
-предоставление в аренду закрепленного за учреждением имущества.</t>
  </si>
  <si>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</si>
  <si>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</si>
  <si>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</si>
  <si>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</t>
  </si>
  <si>
    <t>из них:</t>
  </si>
  <si>
    <t>1.1. Общая балансовая стоимость недвижимого государственного имущества, всего</t>
  </si>
  <si>
    <t>в том числе:</t>
  </si>
  <si>
    <t>1.1.1. Стоимость имущества, закрепленного собственником имущества за государственным бюджетным учреждением на праве оперативного управления</t>
  </si>
  <si>
    <t>1.1.2. Стоимость имущества, приобретенного государственным бюджетным учреждением (подразделением) за счет выделенных собственником имущества учреждения средств</t>
  </si>
  <si>
    <t>1.1.3. Стоимость имущества, приобретенного государственным бюджетным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</si>
  <si>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государственного имущества</t>
  </si>
  <si>
    <t>1.2. Общая балансовая стоимость движимого государственного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</si>
  <si>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</si>
  <si>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</si>
  <si>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всего:</t>
  </si>
  <si>
    <t>III. Обязательства, всего:</t>
  </si>
  <si>
    <t>(уполномоченное лицо)</t>
  </si>
  <si>
    <t>по финансовым вопросам</t>
  </si>
  <si>
    <t>Н.А. Турецкова</t>
  </si>
  <si>
    <t>Исполнитель</t>
  </si>
  <si>
    <t>тел.</t>
  </si>
  <si>
    <t>Таблица 2</t>
  </si>
  <si>
    <t>Показатели по поступлениям и выплатам учреждения (подразделения)</t>
  </si>
  <si>
    <t>на</t>
  </si>
  <si>
    <t>Наименование</t>
  </si>
  <si>
    <t>Код</t>
  </si>
  <si>
    <t>Код по бюджетной</t>
  </si>
  <si>
    <t>Объем финансового обеспечения, руб. (с точностью до двух знаков после запятой — 0,00)</t>
  </si>
  <si>
    <t>показателя</t>
  </si>
  <si>
    <t>стро-</t>
  </si>
  <si>
    <t>классификации</t>
  </si>
  <si>
    <t>всего</t>
  </si>
  <si>
    <t>ки</t>
  </si>
  <si>
    <t>Российской</t>
  </si>
  <si>
    <t>субсидии</t>
  </si>
  <si>
    <t>субсидии,</t>
  </si>
  <si>
    <t>субсидии на</t>
  </si>
  <si>
    <t>средства</t>
  </si>
  <si>
    <t>поступления от оказания</t>
  </si>
  <si>
    <t>Федерации</t>
  </si>
  <si>
    <t>на финансовое</t>
  </si>
  <si>
    <t>предоставля-</t>
  </si>
  <si>
    <t xml:space="preserve">осуществление </t>
  </si>
  <si>
    <t>обязательного</t>
  </si>
  <si>
    <t>услуг (выполнения работ)</t>
  </si>
  <si>
    <t>обеспечение</t>
  </si>
  <si>
    <t>емые в соот-</t>
  </si>
  <si>
    <t>капитальных</t>
  </si>
  <si>
    <t>медицинского</t>
  </si>
  <si>
    <t>на платной основе и от иной</t>
  </si>
  <si>
    <t>выполнения</t>
  </si>
  <si>
    <t>ветствии с аб-</t>
  </si>
  <si>
    <t>вложений</t>
  </si>
  <si>
    <t>страхования</t>
  </si>
  <si>
    <t>приносящей доход деятельности</t>
  </si>
  <si>
    <t>государствен-</t>
  </si>
  <si>
    <t>зацем вторым</t>
  </si>
  <si>
    <t>из них</t>
  </si>
  <si>
    <t>ного (муници-</t>
  </si>
  <si>
    <t>ного задания</t>
  </si>
  <si>
    <t>пункта 1 статьи</t>
  </si>
  <si>
    <t>гранты</t>
  </si>
  <si>
    <t>пального)</t>
  </si>
  <si>
    <t>из бюджета</t>
  </si>
  <si>
    <t>78.1 Бюджетно-</t>
  </si>
  <si>
    <t>задания</t>
  </si>
  <si>
    <t>Федераль-</t>
  </si>
  <si>
    <t>го кодекса</t>
  </si>
  <si>
    <t>из федераль-</t>
  </si>
  <si>
    <t>ного фонда</t>
  </si>
  <si>
    <t>ного бюджета,</t>
  </si>
  <si>
    <t>обязательно-</t>
  </si>
  <si>
    <t>бюджета</t>
  </si>
  <si>
    <t>го медицин-</t>
  </si>
  <si>
    <t>субъекта</t>
  </si>
  <si>
    <t>ского страхо-</t>
  </si>
  <si>
    <t>вания</t>
  </si>
  <si>
    <t>(местного</t>
  </si>
  <si>
    <t>бюджета)</t>
  </si>
  <si>
    <t>5.1</t>
  </si>
  <si>
    <t xml:space="preserve">Поступления от доходов, </t>
  </si>
  <si>
    <t>100</t>
  </si>
  <si>
    <t>х</t>
  </si>
  <si>
    <t>всего:</t>
  </si>
  <si>
    <t xml:space="preserve">в том числе: </t>
  </si>
  <si>
    <t>110</t>
  </si>
  <si>
    <t>доходы от собственности</t>
  </si>
  <si>
    <t xml:space="preserve">доходы от оказания услуг, </t>
  </si>
  <si>
    <t>120</t>
  </si>
  <si>
    <t>работ</t>
  </si>
  <si>
    <t xml:space="preserve">доходы от штрафов, пеней, </t>
  </si>
  <si>
    <t>130</t>
  </si>
  <si>
    <t xml:space="preserve">иных сумм принудительного </t>
  </si>
  <si>
    <t>изъятия</t>
  </si>
  <si>
    <t xml:space="preserve">безвозмездные поступления </t>
  </si>
  <si>
    <t>140</t>
  </si>
  <si>
    <t>от наднациональных организа-</t>
  </si>
  <si>
    <t>ций, правительств иностран-</t>
  </si>
  <si>
    <t>ных государств, международ-</t>
  </si>
  <si>
    <t>ных финансовых организаций</t>
  </si>
  <si>
    <t>иные субсидии, предоставлен-</t>
  </si>
  <si>
    <t>150</t>
  </si>
  <si>
    <t>ные из бюджета</t>
  </si>
  <si>
    <t>прочие доходы</t>
  </si>
  <si>
    <t>160</t>
  </si>
  <si>
    <t xml:space="preserve">доходы от операций </t>
  </si>
  <si>
    <t>180</t>
  </si>
  <si>
    <t>с активами</t>
  </si>
  <si>
    <t>Выплаты по расходам, всего:</t>
  </si>
  <si>
    <t>200</t>
  </si>
  <si>
    <t xml:space="preserve">в том числе на: </t>
  </si>
  <si>
    <t>210</t>
  </si>
  <si>
    <t>выплаты персоналу всего:</t>
  </si>
  <si>
    <t xml:space="preserve">из них: </t>
  </si>
  <si>
    <t>211</t>
  </si>
  <si>
    <t xml:space="preserve">оплата труда и начисления </t>
  </si>
  <si>
    <t>на выплаты по оплате труда</t>
  </si>
  <si>
    <t xml:space="preserve">социальные и иные выплаты </t>
  </si>
  <si>
    <t>220</t>
  </si>
  <si>
    <t>населению, всего</t>
  </si>
  <si>
    <t xml:space="preserve">уплату налогов, сборов и </t>
  </si>
  <si>
    <t>230</t>
  </si>
  <si>
    <t>иных платежей, всего</t>
  </si>
  <si>
    <t>прочие расходы (кроме рас-</t>
  </si>
  <si>
    <t>250</t>
  </si>
  <si>
    <t xml:space="preserve">ходов на закупку товаров, </t>
  </si>
  <si>
    <t>работ, услуг)</t>
  </si>
  <si>
    <t xml:space="preserve">расходы на закупку товаров, </t>
  </si>
  <si>
    <t>260</t>
  </si>
  <si>
    <t>работ, услуг, всего</t>
  </si>
  <si>
    <t xml:space="preserve">Поступление финансовых </t>
  </si>
  <si>
    <t>300</t>
  </si>
  <si>
    <t>активов, всего:</t>
  </si>
  <si>
    <t>310</t>
  </si>
  <si>
    <t>увеличение остатков средств</t>
  </si>
  <si>
    <t>прочие поступления</t>
  </si>
  <si>
    <t>320</t>
  </si>
  <si>
    <t xml:space="preserve">Выбытие финансовых </t>
  </si>
  <si>
    <t>400</t>
  </si>
  <si>
    <t>активов, всего</t>
  </si>
  <si>
    <t xml:space="preserve">Из них: </t>
  </si>
  <si>
    <t>410</t>
  </si>
  <si>
    <t>уменьшение остатков средств</t>
  </si>
  <si>
    <t>прочие выбытия</t>
  </si>
  <si>
    <t>420</t>
  </si>
  <si>
    <t xml:space="preserve">Остаток средств на начало </t>
  </si>
  <si>
    <t>500</t>
  </si>
  <si>
    <t>года</t>
  </si>
  <si>
    <t xml:space="preserve">Остаток средств на конец </t>
  </si>
  <si>
    <t>600</t>
  </si>
  <si>
    <t>01 января</t>
  </si>
  <si>
    <t>Таблица 2.1</t>
  </si>
  <si>
    <t>Показатели выплат по расходам на закупку товаров, работ, услуг учреждения (подразделения)</t>
  </si>
  <si>
    <t>Год</t>
  </si>
  <si>
    <t>Сумма выплат по расходам на закупку товаров, работ и услуг, руб. (с точностью до двух знаков после запятой — 0,00)</t>
  </si>
  <si>
    <t>строки</t>
  </si>
  <si>
    <t>начала</t>
  </si>
  <si>
    <t>всего на закупки</t>
  </si>
  <si>
    <t>закупки</t>
  </si>
  <si>
    <t>в соответствии с Федеральным законом</t>
  </si>
  <si>
    <t>от 5 апреля 2013 г. № 44-ФЗ «О контракт-</t>
  </si>
  <si>
    <t>от 18 июля 2011 г. № 223-ФЗ «О закупках</t>
  </si>
  <si>
    <t>ной системе в сфере закупок товаров,</t>
  </si>
  <si>
    <t>товаров, работ, услуг отдельными видами</t>
  </si>
  <si>
    <t>работ, услуг для обеспечения государ-</t>
  </si>
  <si>
    <t>юридических лиц»</t>
  </si>
  <si>
    <t>ственных и муниципальных нужд»</t>
  </si>
  <si>
    <t xml:space="preserve"> г.</t>
  </si>
  <si>
    <t>очередной</t>
  </si>
  <si>
    <t>1-ый год</t>
  </si>
  <si>
    <t>2-ой год</t>
  </si>
  <si>
    <t>финансовый</t>
  </si>
  <si>
    <t>планового</t>
  </si>
  <si>
    <t>периода</t>
  </si>
  <si>
    <t xml:space="preserve">Выплаты по расходам на </t>
  </si>
  <si>
    <t>0001</t>
  </si>
  <si>
    <t xml:space="preserve">закупку товаров, работ, </t>
  </si>
  <si>
    <t>услуг всего:</t>
  </si>
  <si>
    <t>1001</t>
  </si>
  <si>
    <t>на оплату контрактов заклю-</t>
  </si>
  <si>
    <t>ченных до начала очередно-</t>
  </si>
  <si>
    <t>го финансового года:</t>
  </si>
  <si>
    <t xml:space="preserve">на закупку товаров, работ, </t>
  </si>
  <si>
    <t>2001</t>
  </si>
  <si>
    <t xml:space="preserve">услуг по году начала </t>
  </si>
  <si>
    <t>закупки:</t>
  </si>
  <si>
    <t>Таблица 3</t>
  </si>
  <si>
    <t>Сведения о средствах, поступающих во временное распоряжение учреждения (подразделения)</t>
  </si>
  <si>
    <t>(очередной финансовый год)</t>
  </si>
  <si>
    <t>Код строки</t>
  </si>
  <si>
    <t>Сумма (руб., с точностью до двух знаков</t>
  </si>
  <si>
    <t>после запятой — 0,00)</t>
  </si>
  <si>
    <t>Остаток средств на начало года</t>
  </si>
  <si>
    <t>010</t>
  </si>
  <si>
    <t>Остаток средств на конец года</t>
  </si>
  <si>
    <t>020</t>
  </si>
  <si>
    <t>Поступление</t>
  </si>
  <si>
    <t>030</t>
  </si>
  <si>
    <t>Выбытие</t>
  </si>
  <si>
    <t>040</t>
  </si>
  <si>
    <t>Таблица 4</t>
  </si>
  <si>
    <t>Справочная информация</t>
  </si>
  <si>
    <t>Сумма (тыс. руб.)</t>
  </si>
  <si>
    <t>Объем публичных обязательств, всего:</t>
  </si>
  <si>
    <t xml:space="preserve">Объем бюджетных инвестиций (в части переданных полномочий </t>
  </si>
  <si>
    <t xml:space="preserve">государственного (муниципального) заказчика в соответствии </t>
  </si>
  <si>
    <t>с Бюджетным кодексом Российской Федерации), всего:</t>
  </si>
  <si>
    <t>Объем средств, поступивших во временное распоряжение, всего:</t>
  </si>
  <si>
    <t xml:space="preserve">учреждения </t>
  </si>
  <si>
    <t>Руководитель муниципального бюджетного</t>
  </si>
  <si>
    <t>Заместитель руководителя муниципального</t>
  </si>
  <si>
    <t xml:space="preserve">Главный бухгалтер </t>
  </si>
  <si>
    <t>Таблица 1</t>
  </si>
  <si>
    <t>(последнюю отчетную дату)</t>
  </si>
  <si>
    <t>№ п/п</t>
  </si>
  <si>
    <t>7 (48135) 63937</t>
  </si>
  <si>
    <t>декабря</t>
  </si>
  <si>
    <t>01 октября</t>
  </si>
  <si>
    <t>ПЛАН ФИНАНСОВО - ХОЗЯЙСТВЕННОЙ ДЕЯТЕЛЬНОСТИ</t>
  </si>
  <si>
    <t>АКТИВ</t>
  </si>
  <si>
    <t>ПАССИВ</t>
  </si>
  <si>
    <t>ОТКЛОНЕНИЕ</t>
  </si>
  <si>
    <t>Утв. Приказом Минфина РФ от 25 марта 2011 г. № 33н
(в ред. Приказов Минфина России от 26.10.2012 № 139н, от 29.12.2014 № 172н)</t>
  </si>
  <si>
    <t>БАЛАНС 
ГОСУДАРСТВЕННОГО (МУНИЦИПАЛЬНОГО) УЧРЕЖДЕНИЯ</t>
  </si>
  <si>
    <t>Форма по ОКУД</t>
  </si>
  <si>
    <t>Учреждение</t>
  </si>
  <si>
    <t>Обособленное подразделение</t>
  </si>
  <si>
    <t>ИНН</t>
  </si>
  <si>
    <t>Учредитель</t>
  </si>
  <si>
    <t>муниципальное казенное учреждение</t>
  </si>
  <si>
    <t>по ОКТМО</t>
  </si>
  <si>
    <t>66208501</t>
  </si>
  <si>
    <t>Наименование органа, осуществля-
ющего полномочия учредителя</t>
  </si>
  <si>
    <t>02116534</t>
  </si>
  <si>
    <t>Глава по БК</t>
  </si>
  <si>
    <t>906</t>
  </si>
  <si>
    <t>Периодичность: годовая</t>
  </si>
  <si>
    <t>Единица измерения:</t>
  </si>
  <si>
    <t>руб.</t>
  </si>
  <si>
    <t>383</t>
  </si>
  <si>
    <t>А К Т И В</t>
  </si>
  <si>
    <t>Код стро-
ки</t>
  </si>
  <si>
    <t>На начало года</t>
  </si>
  <si>
    <t>На конец отчетного периода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</si>
  <si>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</si>
  <si>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</si>
  <si>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</si>
  <si>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</si>
  <si>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I. Нефинансовые активы</t>
  </si>
  <si>
    <t>Основные средства (балансовая стоимость, 010100000)*, всего</t>
  </si>
  <si>
    <t>недвижимое имущество учреждения (010110000)*</t>
  </si>
  <si>
    <t>особо ценное движимое имущество учреждения (010120000)*</t>
  </si>
  <si>
    <t>иное движимое имущество учреждения (010130000)*</t>
  </si>
  <si>
    <t>предметы лизинга (010140000)*</t>
  </si>
  <si>
    <t>Амортизация основных средств*</t>
  </si>
  <si>
    <t>амортизация недвижимого имущества учреждения (010410000)*</t>
  </si>
  <si>
    <t>амортизация особо ценного движимого имущества учреждения (010420000)*</t>
  </si>
  <si>
    <t>амортизация иного движимого имущества учреждения (010430000)*</t>
  </si>
  <si>
    <t>амортизация предметов лизинга (010440000)*</t>
  </si>
  <si>
    <t>Основные средства (остаточная стоимость, стр. 010 − стр. 020)</t>
  </si>
  <si>
    <t>недвижимое имущество учреждения (остаточная стоимость, стр.011 -  стр.021)</t>
  </si>
  <si>
    <t>особо ценное движимое имущество учреждения (остаточная стоимость, стр.012 -  стр.022)</t>
  </si>
  <si>
    <t>иное движимое имущество учреждения (остаточная стоимость, стр.013 -  стр.023)</t>
  </si>
  <si>
    <t>предметы лизинга (остаточная стоимость, стр.014 -  стр.024)</t>
  </si>
  <si>
    <t>Форма 0503730, с. 2</t>
  </si>
  <si>
    <t>Нематериальные активы (балансовая стоимость, 010200000)*, всего</t>
  </si>
  <si>
    <t>особо ценное движимое имущество учреждения (010220000) *</t>
  </si>
  <si>
    <t>иное движимое имущество учреждения (010230000) *</t>
  </si>
  <si>
    <t>предметы лизинга  (010240000) *</t>
  </si>
  <si>
    <t>Амортизация нематериальных активов *</t>
  </si>
  <si>
    <t>особо ценного движимого имущества учреждения (010429000) *</t>
  </si>
  <si>
    <t>иного движимого имущества учреждения (010439000) *</t>
  </si>
  <si>
    <t>предметов лизинга  (010449000) *</t>
  </si>
  <si>
    <t>Нематериальные активы (остаточная стоимость, стр. 040 -  стр.050)</t>
  </si>
  <si>
    <t>особо ценное движимое имущество учреждения (остаточная стоимость, стр. 041 -  стр.051)</t>
  </si>
  <si>
    <t>иное движимое имущество учреждения (остаточная стоимость, стр. 042 -  стр.052)</t>
  </si>
  <si>
    <t>предметы лизинга (остаточная стоимость, стр. 043 -  стр.053)</t>
  </si>
  <si>
    <t>Непроизведенные активы (балансовая стоимость, 010300000)</t>
  </si>
  <si>
    <t>Материальные запасы (010500000)</t>
  </si>
  <si>
    <t>особо ценное движимое имущество учреждения (010520000)*</t>
  </si>
  <si>
    <t>Вложения в нефинансовые активы (010600000)</t>
  </si>
  <si>
    <t>в недвижимое имущество учреждения (010610000)</t>
  </si>
  <si>
    <t>в особо ценное движимое имущество учреждения (010620000)</t>
  </si>
  <si>
    <t>в иное движимое имущество учреждения (010630000)</t>
  </si>
  <si>
    <t>в предметы лизинга (010640000)</t>
  </si>
  <si>
    <t>Форма 0503730, с. 3</t>
  </si>
  <si>
    <t>Нефинансовые активы в пути (010700000)</t>
  </si>
  <si>
    <t>недвижимое имущество учреждения в пути (010710000)</t>
  </si>
  <si>
    <t>особо ценное движимое имущество учреждения в пути (010720000)</t>
  </si>
  <si>
    <t>иное движимое имущество учреждения в пути (010730000)</t>
  </si>
  <si>
    <t>предметы лизинга в пути (010740000)</t>
  </si>
  <si>
    <t>Затраты на изготовление готовой продукции, выполнение работ, услуг (010900000)</t>
  </si>
  <si>
    <t>Итого по разделу I</t>
  </si>
  <si>
    <t>(стр.030 + стр.060 + стр.070 + стр.080 + стр.090 + стр.100 + стр. 140)</t>
  </si>
  <si>
    <t>II. Финансовые активы</t>
  </si>
  <si>
    <t>Денежные средства учреждения (020100000)</t>
  </si>
  <si>
    <t>денежные средства учреждения на лицевых счетах в органе казначейства (020111000)</t>
  </si>
  <si>
    <t>денежные средства учреждения в пути в органе казначейства (020113000)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</si>
  <si>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</si>
  <si>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</si>
  <si>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денежные средства учреждения на специальных счетах в кредитной организации (020126000)</t>
  </si>
  <si>
    <t>денежные средства учреждения в иностранной валюте на счетах в кредитной организации (020127000)</t>
  </si>
  <si>
    <t>касса (020134000)</t>
  </si>
  <si>
    <t>денежные документы (020135000)</t>
  </si>
  <si>
    <t>денежные средства учреждения, размещенные на депозиты в кредитной организации (020122000)</t>
  </si>
  <si>
    <t>Финансовые вложения (020400000)</t>
  </si>
  <si>
    <t>ценные бумаги, кроме акций  (020420000)</t>
  </si>
  <si>
    <t>акции и иные формы участия в капитале (020430000)</t>
  </si>
  <si>
    <t>иные финансовые активы (020450000)</t>
  </si>
  <si>
    <t>Форма 0503730, с.4</t>
  </si>
  <si>
    <t>Расчеты по доходам (020500000)</t>
  </si>
  <si>
    <t>Расчеты по выданным авансам (020600000)</t>
  </si>
  <si>
    <t>Расчеты по кредитам, займам (ссудам) (020700000)</t>
  </si>
  <si>
    <t>по представленным кредитам, займам (ссудам) (020710000)</t>
  </si>
  <si>
    <t>в рамках целевых иностранных кредитов (заимствований) (020720000)</t>
  </si>
  <si>
    <t>Расчеты с подотчетными лицами (020800000)</t>
  </si>
  <si>
    <t>Расчеты по ущербу и иным доходам (020900000)</t>
  </si>
  <si>
    <t>Прочие расчеты с дебиторами (021000000)</t>
  </si>
  <si>
    <t>расчеты по налоговым вычетам по НДС  (021010000)</t>
  </si>
  <si>
    <t>расчеты с финансовым органом по наличным денежным средствам (021003000)</t>
  </si>
  <si>
    <t>расчеты с прочими дебиторами (021005000)</t>
  </si>
  <si>
    <t>расчеты с учредителем (021006000)*</t>
  </si>
  <si>
    <t>×</t>
  </si>
  <si>
    <t>амортизация ОЦИ*</t>
  </si>
  <si>
    <t>остаточная стоимость ОЦИ (стр. 336+стр.337)</t>
  </si>
  <si>
    <t>Вложения в финансовые активы (021500000)</t>
  </si>
  <si>
    <t>ценные бумаги, кроме акций  (021520000)</t>
  </si>
  <si>
    <t>акции и иные формы участия в капитале (021530000)</t>
  </si>
  <si>
    <t>иные финансовые активы (021550000)</t>
  </si>
  <si>
    <t>Расчеты по платежам в бюджеты (030300000)</t>
  </si>
  <si>
    <t>Итого по разделу II</t>
  </si>
  <si>
    <t>БАЛАНС</t>
  </si>
  <si>
    <t>(стр. 150 + стр. 400)</t>
  </si>
  <si>
    <t>Форма 0503730, с. 5</t>
  </si>
  <si>
    <t>П А С С И В</t>
  </si>
  <si>
    <t>III. Обязательства</t>
  </si>
  <si>
    <t>Расчеты с кредиторами по долговым обязательствам (0 301 00 000)</t>
  </si>
  <si>
    <t>по долговым обязательствам в рублях (030110000)</t>
  </si>
  <si>
    <t>по долговым обязательствам по целевым иностранныи кредитам (заимствованиям) (030120000)</t>
  </si>
  <si>
    <t>по долговым обязательствам в иностранной валюте (030140000)</t>
  </si>
  <si>
    <t>Расчеты по принятым обязательствам (030200000)</t>
  </si>
  <si>
    <t>расчеты по налогу на доходы физических лиц (030301000)</t>
  </si>
  <si>
    <t>расчеты по страховым взносам на обязательное социальное страхование (030302000, 030306000)</t>
  </si>
  <si>
    <t>расчеты по налогу на прибыль организаций (030303000)</t>
  </si>
  <si>
    <t>расчеты по налогу на добавленную стоимость (030304000)</t>
  </si>
  <si>
    <t>расчеты по прочим платежам в бюджет (030305000, 030312000, 030313000)</t>
  </si>
  <si>
    <t>расчеты по страховым взносам на медицинское и пенсионное страхование (030307000, 030308000, 030309000, 030310000, 030311000)</t>
  </si>
  <si>
    <t>Форма 0503730, с. 6</t>
  </si>
  <si>
    <t>Прочие расчеты с кредиторами (030400000)</t>
  </si>
  <si>
    <t>расчеты по средствам, полученным во временное распоряжение (030401000)</t>
  </si>
  <si>
    <t>расчеты с депонентами (030402000)</t>
  </si>
  <si>
    <t>расчеты по удержаниям из выплат по оплате труда (030403000)</t>
  </si>
  <si>
    <t>внутриведомственные расчеты (030404000)</t>
  </si>
  <si>
    <t>расчеты с прочими кредиторами (030406000)</t>
  </si>
  <si>
    <t>Итого по разделу III</t>
  </si>
  <si>
    <t>(стр.470+ стр.490 + стр. 510 + стр.530 + стр. 570 + стр. 580 + стр. 590)</t>
  </si>
  <si>
    <t>IV. Финансовый результат</t>
  </si>
  <si>
    <t>Финансовый результат экономического субъекта (040100000) (стр. 623+ стр. 623¹ + стр. 624 + стр. 625  + стр. 626)</t>
  </si>
  <si>
    <t>финансовый результат прошлых отчетных периодов (040130000)</t>
  </si>
  <si>
    <t>финансовый результат по начисленной амортизации ОЦИ</t>
  </si>
  <si>
    <t>доходы будущих периодов (040140000)</t>
  </si>
  <si>
    <t>расходы будущих периодов (040150000)</t>
  </si>
  <si>
    <t>резервы предстоящих расходов (040160000)</t>
  </si>
  <si>
    <t>(стр. 600 + стр. 620)</t>
  </si>
  <si>
    <t>&lt;*&gt; Данные по этим строкам в валюту баланса не входят.</t>
  </si>
  <si>
    <t>Изменение Плана финансово - хозяйственной деятельности  №</t>
  </si>
  <si>
    <t>Наименование органа, осуществляющего функции и полномочия учредителя</t>
  </si>
  <si>
    <t>Код 
главного распорядителя</t>
  </si>
  <si>
    <t>Наименование учреждения</t>
  </si>
  <si>
    <t>Номер лицевого счета</t>
  </si>
  <si>
    <t>Источник средств</t>
  </si>
  <si>
    <t xml:space="preserve">Код  вида финансового обеспечения
</t>
  </si>
  <si>
    <t>4</t>
  </si>
  <si>
    <t>Ед. измерения: рубли</t>
  </si>
  <si>
    <t>Коды аналитики</t>
  </si>
  <si>
    <t>КОСГУ</t>
  </si>
  <si>
    <t>ДопКл</t>
  </si>
  <si>
    <t>Изменение 2019</t>
  </si>
  <si>
    <t>Уточненный ПФХД 2019</t>
  </si>
  <si>
    <t>Остаток на начало года</t>
  </si>
  <si>
    <t>Доходы</t>
  </si>
  <si>
    <t>000</t>
  </si>
  <si>
    <t>x</t>
  </si>
  <si>
    <t>Расходы</t>
  </si>
  <si>
    <t>0000000000</t>
  </si>
  <si>
    <t>111</t>
  </si>
  <si>
    <t>119</t>
  </si>
  <si>
    <t>213</t>
  </si>
  <si>
    <t>225</t>
  </si>
  <si>
    <t>244</t>
  </si>
  <si>
    <t>226</t>
  </si>
  <si>
    <t>290</t>
  </si>
  <si>
    <t>Руководитель учреждения</t>
  </si>
  <si>
    <t>Главный бухгалтер учреждения</t>
  </si>
  <si>
    <t>Согласовано:          Руководитель органа, осуществляющего функции и полномочия учредителя</t>
  </si>
  <si>
    <t>2</t>
  </si>
  <si>
    <t>Ведомость остатков ОС, НМА, НПА</t>
  </si>
  <si>
    <t>Параметры:</t>
  </si>
  <si>
    <t>Дата отчета: 01.10.2016</t>
  </si>
  <si>
    <t>Отбор:</t>
  </si>
  <si>
    <t>Организация Равно "Кармановская школа"</t>
  </si>
  <si>
    <t>Счет</t>
  </si>
  <si>
    <t>Балансовая стоимость</t>
  </si>
  <si>
    <t>Количество</t>
  </si>
  <si>
    <t>Сумма амортизации</t>
  </si>
  <si>
    <t>Остаточная стоимость</t>
  </si>
  <si>
    <t>КФО</t>
  </si>
  <si>
    <t>КПС</t>
  </si>
  <si>
    <t>МОЛ</t>
  </si>
  <si>
    <t>Место хранения</t>
  </si>
  <si>
    <t>Основное средство</t>
  </si>
  <si>
    <t>Инвентарный номер</t>
  </si>
  <si>
    <t>ОКОФ</t>
  </si>
  <si>
    <t>Амортизационная группа</t>
  </si>
  <si>
    <t>Способ начисления амортизации</t>
  </si>
  <si>
    <t>Дата принятия к учету</t>
  </si>
  <si>
    <t>Состояние</t>
  </si>
  <si>
    <t>Срок полезного использования</t>
  </si>
  <si>
    <t>Мес. норма %</t>
  </si>
  <si>
    <t>Процент износа</t>
  </si>
  <si>
    <t>101.12, Нежилые помещения – недвижимое имущество учреждения</t>
  </si>
  <si>
    <t>00000000000000243</t>
  </si>
  <si>
    <t>Иванов Александр Иванович</t>
  </si>
  <si>
    <t>Гараж</t>
  </si>
  <si>
    <t>Здание средней школы (Карманово)</t>
  </si>
  <si>
    <t>Х01030018</t>
  </si>
  <si>
    <t>11 4528685</t>
  </si>
  <si>
    <t>Линейный</t>
  </si>
  <si>
    <t>01.01.1980</t>
  </si>
  <si>
    <t>Введено в эксплуатацию</t>
  </si>
  <si>
    <t>Здание школы - интерната (Карманово)</t>
  </si>
  <si>
    <t>Х01010009</t>
  </si>
  <si>
    <t>11 4528687</t>
  </si>
  <si>
    <t>01.01.2004</t>
  </si>
  <si>
    <t>101.13, Сооружения - недвижимое имущество учреждения</t>
  </si>
  <si>
    <t>Пандус металлический</t>
  </si>
  <si>
    <t>Х19101360192</t>
  </si>
  <si>
    <t>12 0001090</t>
  </si>
  <si>
    <t>30.11.2015</t>
  </si>
  <si>
    <t>101.24, Машины и оборудование – особо ценное движимое имущество учреждения</t>
  </si>
  <si>
    <t>00000000000000242</t>
  </si>
  <si>
    <t>Абрамова Ирина Валерьевна</t>
  </si>
  <si>
    <t>География</t>
  </si>
  <si>
    <t>Сканер, принтер.</t>
  </si>
  <si>
    <t>Х110104074</t>
  </si>
  <si>
    <t>14 3010226</t>
  </si>
  <si>
    <t>100% при вводе в эксплуатацию</t>
  </si>
  <si>
    <t>01.12.2006</t>
  </si>
  <si>
    <t>Аксенова Наталья Николаевна</t>
  </si>
  <si>
    <t>Компьютер для учителя</t>
  </si>
  <si>
    <t>Х1101040108</t>
  </si>
  <si>
    <t>14 3020201</t>
  </si>
  <si>
    <t>01.10.2007</t>
  </si>
  <si>
    <t>МФУ А4 Samsung SCX-4220 (принтер,сканер,ксерокс)</t>
  </si>
  <si>
    <t>Х1101040156</t>
  </si>
  <si>
    <t>14 3020360</t>
  </si>
  <si>
    <t>14.12.2009</t>
  </si>
  <si>
    <t>Зарецкая Оксана Ивановна</t>
  </si>
  <si>
    <t>Администрация</t>
  </si>
  <si>
    <t>Компьютер</t>
  </si>
  <si>
    <t>Х110104071</t>
  </si>
  <si>
    <t>Телевизор</t>
  </si>
  <si>
    <t>Х1101040106</t>
  </si>
  <si>
    <t>14 3230100</t>
  </si>
  <si>
    <t>Зорькина Елена Генадьевна</t>
  </si>
  <si>
    <t>Принтер HP P 2015</t>
  </si>
  <si>
    <t>Х1101040118</t>
  </si>
  <si>
    <t>Ноутбук</t>
  </si>
  <si>
    <t>Х1101040120</t>
  </si>
  <si>
    <t>Цифровое фортепиано</t>
  </si>
  <si>
    <t>Х1101040081</t>
  </si>
  <si>
    <t>14 3692040</t>
  </si>
  <si>
    <t>АРМ слушателя: компьютер OLDI</t>
  </si>
  <si>
    <t>Х19101360186</t>
  </si>
  <si>
    <t>10.12.2015</t>
  </si>
  <si>
    <t>Иванова Наталья Родионовна</t>
  </si>
  <si>
    <t>Х110104072</t>
  </si>
  <si>
    <t>Иванова Татьяна Ивановна</t>
  </si>
  <si>
    <t>Ноутбк Asus</t>
  </si>
  <si>
    <t>Х11010400153</t>
  </si>
  <si>
    <t>21.08.2009</t>
  </si>
  <si>
    <t>Ивлева Людмила Сергеевна</t>
  </si>
  <si>
    <t>Компьютер в сборе</t>
  </si>
  <si>
    <t>Х1101040151</t>
  </si>
  <si>
    <t>20.11.2008</t>
  </si>
  <si>
    <t>Куприянова Ирина Бронеславна</t>
  </si>
  <si>
    <t>Х01360004</t>
  </si>
  <si>
    <t>МФУ (сканер, принтер )</t>
  </si>
  <si>
    <t>Х110104073</t>
  </si>
  <si>
    <t>Лекомцева Наталия Евгеньевна</t>
  </si>
  <si>
    <t>Персональный компьютер Эксимер</t>
  </si>
  <si>
    <t>Х1101040155</t>
  </si>
  <si>
    <t>Кмпьютер в сборе</t>
  </si>
  <si>
    <t>Х19101240076</t>
  </si>
  <si>
    <t>10.01.2013</t>
  </si>
  <si>
    <t>Фотоаппарат</t>
  </si>
  <si>
    <t>Х1101040103</t>
  </si>
  <si>
    <t>14 3322170</t>
  </si>
  <si>
    <t>Х1101040150</t>
  </si>
  <si>
    <t>10.11.2008</t>
  </si>
  <si>
    <t>Микшерный пульт</t>
  </si>
  <si>
    <t>Х1101040077</t>
  </si>
  <si>
    <t>14 3696420</t>
  </si>
  <si>
    <t>09.08.2007</t>
  </si>
  <si>
    <t>Видеокамера Soni DVD 106</t>
  </si>
  <si>
    <t>Х1101040090</t>
  </si>
  <si>
    <t>14 3230150</t>
  </si>
  <si>
    <t>Компьютер для ученика</t>
  </si>
  <si>
    <t>Х1101040114</t>
  </si>
  <si>
    <t>Х1101040112</t>
  </si>
  <si>
    <t>Х1101040109</t>
  </si>
  <si>
    <t>Музыкальный центр</t>
  </si>
  <si>
    <t>Х1101040002б</t>
  </si>
  <si>
    <t>14 3230144</t>
  </si>
  <si>
    <t>07.07.2009</t>
  </si>
  <si>
    <t>Принтер HP Laser Jet P 1005</t>
  </si>
  <si>
    <t>Х11010400152</t>
  </si>
  <si>
    <t>Х1101040149</t>
  </si>
  <si>
    <t>Х1101040110</t>
  </si>
  <si>
    <t>Х1101040104</t>
  </si>
  <si>
    <t>Проектор</t>
  </si>
  <si>
    <t>Х1101040084</t>
  </si>
  <si>
    <t>14 3321102</t>
  </si>
  <si>
    <t>Радиомикрофон</t>
  </si>
  <si>
    <t>Х1101040080</t>
  </si>
  <si>
    <t>14 3230201</t>
  </si>
  <si>
    <t>Х1101040113</t>
  </si>
  <si>
    <t>Х1101040122</t>
  </si>
  <si>
    <t>Х1101040115</t>
  </si>
  <si>
    <t>Х1101040116</t>
  </si>
  <si>
    <t>Х1101040083</t>
  </si>
  <si>
    <t>Х1101040111</t>
  </si>
  <si>
    <t>Х01360005</t>
  </si>
  <si>
    <t>Лобачева Валентина Васильевна</t>
  </si>
  <si>
    <t>Х1101040154</t>
  </si>
  <si>
    <t>Х1101040100</t>
  </si>
  <si>
    <t>Маричева Людмила Николаевна</t>
  </si>
  <si>
    <t>Библиотека</t>
  </si>
  <si>
    <t>Х01360009</t>
  </si>
  <si>
    <t>01.01.2000</t>
  </si>
  <si>
    <t>Новикова Любовь Брониславовна</t>
  </si>
  <si>
    <t>Математика</t>
  </si>
  <si>
    <t>Принтер</t>
  </si>
  <si>
    <t>Х1101040117</t>
  </si>
  <si>
    <t>Персональный компьютер</t>
  </si>
  <si>
    <t>Х1101040158</t>
  </si>
  <si>
    <t>31.05.2010</t>
  </si>
  <si>
    <t>Серкова Людмила Борисовна</t>
  </si>
  <si>
    <t>Принтер Canon лазерный</t>
  </si>
  <si>
    <t>Х2101040015</t>
  </si>
  <si>
    <t>25.12.2008</t>
  </si>
  <si>
    <t>Х1101040121</t>
  </si>
  <si>
    <t>Филиппова Галина Федоровна</t>
  </si>
  <si>
    <t>Х1101040157</t>
  </si>
  <si>
    <t>Многофункциональное устройство</t>
  </si>
  <si>
    <t>Х1101040148</t>
  </si>
  <si>
    <t>06.06.2008</t>
  </si>
  <si>
    <t>Шершева Галина Викторовна</t>
  </si>
  <si>
    <t>Физика</t>
  </si>
  <si>
    <t>Х1101040105</t>
  </si>
  <si>
    <t>DVD проигрователь Samsung</t>
  </si>
  <si>
    <t>Х1101040101</t>
  </si>
  <si>
    <t>Сканер</t>
  </si>
  <si>
    <t>Х1101040085</t>
  </si>
  <si>
    <t>Щербакова Татьяна Евгеньевна</t>
  </si>
  <si>
    <t>Х110104070</t>
  </si>
  <si>
    <t>00000000000000244</t>
  </si>
  <si>
    <t>Верстак комбинированный</t>
  </si>
  <si>
    <t>Х1101040141</t>
  </si>
  <si>
    <t>14 4590000</t>
  </si>
  <si>
    <t>01.11.2007</t>
  </si>
  <si>
    <t>Охлаждаемая витрина 39/281</t>
  </si>
  <si>
    <t>Х110104075</t>
  </si>
  <si>
    <t>14 2945139</t>
  </si>
  <si>
    <t>09.01.2007</t>
  </si>
  <si>
    <t>Х1101040138</t>
  </si>
  <si>
    <t>Станок токарный по дереву</t>
  </si>
  <si>
    <t>Х1101040132</t>
  </si>
  <si>
    <t>14 2922629</t>
  </si>
  <si>
    <t>Картофелечистка</t>
  </si>
  <si>
    <t>Х01380069</t>
  </si>
  <si>
    <t>14 2945101</t>
  </si>
  <si>
    <t>01.01.2002</t>
  </si>
  <si>
    <t>Х1101040136</t>
  </si>
  <si>
    <t>Станок по дереву</t>
  </si>
  <si>
    <t>Х01380058</t>
  </si>
  <si>
    <t>01.01.1985</t>
  </si>
  <si>
    <t>Станок деревообрабатывающий</t>
  </si>
  <si>
    <t>Х1101040082</t>
  </si>
  <si>
    <t>14 2922150</t>
  </si>
  <si>
    <t>Х1101040134</t>
  </si>
  <si>
    <t>Аппарат эл. сварочный</t>
  </si>
  <si>
    <t>Х1101040075</t>
  </si>
  <si>
    <t>14 2922730</t>
  </si>
  <si>
    <t>11.01.2007</t>
  </si>
  <si>
    <t>Х1101040137</t>
  </si>
  <si>
    <t>Тестомешательная машина</t>
  </si>
  <si>
    <t>Х1101040076</t>
  </si>
  <si>
    <t>14 2945100</t>
  </si>
  <si>
    <t>Х01380057</t>
  </si>
  <si>
    <t>Верстак  комбинированный</t>
  </si>
  <si>
    <t>Х1101040142</t>
  </si>
  <si>
    <t>Х1101040139</t>
  </si>
  <si>
    <t>Х1101040140</t>
  </si>
  <si>
    <t>Х1101040135</t>
  </si>
  <si>
    <t>Х1101040133</t>
  </si>
  <si>
    <t>Швейная машинка</t>
  </si>
  <si>
    <t>Х1101040088</t>
  </si>
  <si>
    <t>14 2926770</t>
  </si>
  <si>
    <t>Х1101040086</t>
  </si>
  <si>
    <t>Х1101040087</t>
  </si>
  <si>
    <t>Х1101040089</t>
  </si>
  <si>
    <t>16 3693160</t>
  </si>
  <si>
    <t>Репетиционный комплекс (музыкальный инструмант)</t>
  </si>
  <si>
    <t>Х1101040145</t>
  </si>
  <si>
    <t>14 3692020</t>
  </si>
  <si>
    <t>05.03.2008</t>
  </si>
  <si>
    <t>Силина Ю. С.</t>
  </si>
  <si>
    <t>Аппарат для дистиляции воды</t>
  </si>
  <si>
    <t>Х1101040131</t>
  </si>
  <si>
    <t>14 3190290</t>
  </si>
  <si>
    <t>08.10.2007</t>
  </si>
  <si>
    <t>Машина электрофорная</t>
  </si>
  <si>
    <t>Х1101040130</t>
  </si>
  <si>
    <t>14 2923629</t>
  </si>
  <si>
    <t>101.26, Производственный и хозяйственный инвентарь – особо ценное движимое имущество учреждения</t>
  </si>
  <si>
    <t>Иванова Антонина Петровна</t>
  </si>
  <si>
    <t>Проектор Viewsonic</t>
  </si>
  <si>
    <t>Х19101360140</t>
  </si>
  <si>
    <t>10.07.2014</t>
  </si>
  <si>
    <t>Доска настенная магнитная 3-элемент.</t>
  </si>
  <si>
    <t>Х1101060176</t>
  </si>
  <si>
    <t>16 3695300</t>
  </si>
  <si>
    <t>26.05.2011</t>
  </si>
  <si>
    <t>Шкаф широкий полуоткрытый</t>
  </si>
  <si>
    <t>Х110106072</t>
  </si>
  <si>
    <t>16 3612653</t>
  </si>
  <si>
    <t>Морозильник</t>
  </si>
  <si>
    <t>Х1101060162</t>
  </si>
  <si>
    <t>16 2930100</t>
  </si>
  <si>
    <t>16.06.2008</t>
  </si>
  <si>
    <t>Контейнер для мусора</t>
  </si>
  <si>
    <t>Х1101060163</t>
  </si>
  <si>
    <t>16 2915500</t>
  </si>
  <si>
    <t>29.05.2009</t>
  </si>
  <si>
    <t>Колонка водонагревательная</t>
  </si>
  <si>
    <t>Х01380071</t>
  </si>
  <si>
    <t>16 2930440</t>
  </si>
  <si>
    <t>01.01.2005</t>
  </si>
  <si>
    <t>Электроплита GEFEST</t>
  </si>
  <si>
    <t>Х1101060173</t>
  </si>
  <si>
    <t>16 2930122</t>
  </si>
  <si>
    <t>22.12.2010</t>
  </si>
  <si>
    <t>Х1101060174</t>
  </si>
  <si>
    <t>Комплект таблиц по химии</t>
  </si>
  <si>
    <t>Х19101360138</t>
  </si>
  <si>
    <t>16 3695240</t>
  </si>
  <si>
    <t>Х1101060175</t>
  </si>
  <si>
    <t>Шкаф д\л одежды угловой</t>
  </si>
  <si>
    <t>Х1101060086с</t>
  </si>
  <si>
    <t>16 3612241</t>
  </si>
  <si>
    <t>24.04.2009</t>
  </si>
  <si>
    <t>Комплект мягкой мебели для кухни</t>
  </si>
  <si>
    <t>Х1101060168</t>
  </si>
  <si>
    <t>16 3612312</t>
  </si>
  <si>
    <t>30.12.2009</t>
  </si>
  <si>
    <t>Стол-тумба</t>
  </si>
  <si>
    <t>Х1101060167</t>
  </si>
  <si>
    <t>16 3612514</t>
  </si>
  <si>
    <t>Стул ИЗО</t>
  </si>
  <si>
    <t>Х2101060001с</t>
  </si>
  <si>
    <t>16 3612171</t>
  </si>
  <si>
    <t>23.12.2008</t>
  </si>
  <si>
    <t>Стол-мойка</t>
  </si>
  <si>
    <t>Х1101060166</t>
  </si>
  <si>
    <t>16 3612668</t>
  </si>
  <si>
    <t>Ларченко Л. А.</t>
  </si>
  <si>
    <t>Шкаф узкий</t>
  </si>
  <si>
    <t>Х1101060088с</t>
  </si>
  <si>
    <t>16 3612180</t>
  </si>
  <si>
    <t>Доска настенная</t>
  </si>
  <si>
    <t>Х01360007</t>
  </si>
  <si>
    <t>16 3612263</t>
  </si>
  <si>
    <t>Стеллаж широкий</t>
  </si>
  <si>
    <t>Х2101060001с3</t>
  </si>
  <si>
    <t>16 3612336</t>
  </si>
  <si>
    <t>Х2101060001с2</t>
  </si>
  <si>
    <t>Х1101060087с</t>
  </si>
  <si>
    <t>Стул ученический</t>
  </si>
  <si>
    <t>Х01360011</t>
  </si>
  <si>
    <t>Стол ученический 2- х местный</t>
  </si>
  <si>
    <t>Х01360010</t>
  </si>
  <si>
    <t>16 3612170</t>
  </si>
  <si>
    <t>Стол подвесной тумбовый</t>
  </si>
  <si>
    <t>Х01360006</t>
  </si>
  <si>
    <t>К-т учебного оборудования для каб. математики</t>
  </si>
  <si>
    <t>Х1101060156</t>
  </si>
  <si>
    <t>16 3695100</t>
  </si>
  <si>
    <t>14.01.2008</t>
  </si>
  <si>
    <t>Орлова Жанна Александровна</t>
  </si>
  <si>
    <t>Спорт зал</t>
  </si>
  <si>
    <t>Стол теннисный Star Line Olimpic с сеткой</t>
  </si>
  <si>
    <t>Х1101060169</t>
  </si>
  <si>
    <t>16 3693350</t>
  </si>
  <si>
    <t>01.06.2010</t>
  </si>
  <si>
    <t>Программно-методический комплекс</t>
  </si>
  <si>
    <t>Х19101360139</t>
  </si>
  <si>
    <t>101.27, Библиотечный фонд – особо ценное движимое имущество учреждения</t>
  </si>
  <si>
    <t>Библиотечный фонд</t>
  </si>
  <si>
    <t>19 0001111</t>
  </si>
  <si>
    <t>12.07.2014</t>
  </si>
  <si>
    <t>101.34, Машины и оборудование – иное движимое имущество учреждения</t>
  </si>
  <si>
    <t>Х19101360163</t>
  </si>
  <si>
    <t>02.10.2014</t>
  </si>
  <si>
    <t>Оборина Виктория Васильевна</t>
  </si>
  <si>
    <t>Принтер Canon</t>
  </si>
  <si>
    <t>Х19101360161</t>
  </si>
  <si>
    <t>23.09.2014</t>
  </si>
  <si>
    <t>Компьютер LG</t>
  </si>
  <si>
    <t>Х19101360116</t>
  </si>
  <si>
    <t>02.12.2013</t>
  </si>
  <si>
    <t>Аппаратно-программный комплекс тип1</t>
  </si>
  <si>
    <t>Х19101340078</t>
  </si>
  <si>
    <t>06.09.2013</t>
  </si>
  <si>
    <t>Андриянова Надежда Николаевна</t>
  </si>
  <si>
    <t>Видеоплеер</t>
  </si>
  <si>
    <t>Х19101360126</t>
  </si>
  <si>
    <t>05.02.2014</t>
  </si>
  <si>
    <t>Ксерокс</t>
  </si>
  <si>
    <t>Х19101360125</t>
  </si>
  <si>
    <t>14 3010210</t>
  </si>
  <si>
    <t>Х2101060001с5</t>
  </si>
  <si>
    <t>13.03.2012</t>
  </si>
  <si>
    <t>Телевизор Эриксон</t>
  </si>
  <si>
    <t>Х19101340083</t>
  </si>
  <si>
    <t>Х2101060001с7</t>
  </si>
  <si>
    <t>14 3322102</t>
  </si>
  <si>
    <t>Х19101360190</t>
  </si>
  <si>
    <t>Х19101360189</t>
  </si>
  <si>
    <t>Аппаратно-програмный комплекс тип 1</t>
  </si>
  <si>
    <t>Х19101360187</t>
  </si>
  <si>
    <t>Ксероск Санон</t>
  </si>
  <si>
    <t>Х19101340103</t>
  </si>
  <si>
    <t>14 3020350</t>
  </si>
  <si>
    <t>МФУ  OKI</t>
  </si>
  <si>
    <t>Х19101360142</t>
  </si>
  <si>
    <t>Ноутбк Lenovo</t>
  </si>
  <si>
    <t>Х19101360137</t>
  </si>
  <si>
    <t>Х19101360141</t>
  </si>
  <si>
    <t>Документ - камера Mimio</t>
  </si>
  <si>
    <t>Х19101360136</t>
  </si>
  <si>
    <t>14 3322160</t>
  </si>
  <si>
    <t>Бортовой навигационно-связной терминал</t>
  </si>
  <si>
    <t>Х020 ЦКУ284</t>
  </si>
  <si>
    <t>14 3221105</t>
  </si>
  <si>
    <t>29.05.2013</t>
  </si>
  <si>
    <t>Телевизор Верп</t>
  </si>
  <si>
    <t>Х19101340090</t>
  </si>
  <si>
    <t>Факс Панасоник</t>
  </si>
  <si>
    <t>Х19101340097</t>
  </si>
  <si>
    <t>14 3020150</t>
  </si>
  <si>
    <t>Касаткина Валентина Всеволодовна</t>
  </si>
  <si>
    <t>Биология</t>
  </si>
  <si>
    <t>Проектор Mimio</t>
  </si>
  <si>
    <t>Х19101360134</t>
  </si>
  <si>
    <t>Телевизор Самсунг</t>
  </si>
  <si>
    <t>Х19101340088</t>
  </si>
  <si>
    <t>Кубарева Наталья Борисовна</t>
  </si>
  <si>
    <t>Аппаратно-программный комплекс тип3</t>
  </si>
  <si>
    <t>Х19101340079</t>
  </si>
  <si>
    <t>Х1101040160</t>
  </si>
  <si>
    <t>23.12.2011</t>
  </si>
  <si>
    <t>Ноутбук Acer Aspire E5-573G-331J</t>
  </si>
  <si>
    <t>Х41013400001</t>
  </si>
  <si>
    <t xml:space="preserve">14 3020201      </t>
  </si>
  <si>
    <t>06.07.2016</t>
  </si>
  <si>
    <t>Х19101340080</t>
  </si>
  <si>
    <t>Х19101340087</t>
  </si>
  <si>
    <t>Малороссеянцев Николай Владимирович</t>
  </si>
  <si>
    <t>Х02 ЦКУ285</t>
  </si>
  <si>
    <t>Х19101340092</t>
  </si>
  <si>
    <t>Х19101340094</t>
  </si>
  <si>
    <t>Документ - камера</t>
  </si>
  <si>
    <t>Х2101060001с6</t>
  </si>
  <si>
    <t>Федулова Марина Викторовна</t>
  </si>
  <si>
    <t>Пофсоюз</t>
  </si>
  <si>
    <t>Х19101340089</t>
  </si>
  <si>
    <t>Телевизор Вестел</t>
  </si>
  <si>
    <t>Х19101340093</t>
  </si>
  <si>
    <t>Модель</t>
  </si>
  <si>
    <t>Х1101060137</t>
  </si>
  <si>
    <t>Телескоп</t>
  </si>
  <si>
    <t>Х19101340091</t>
  </si>
  <si>
    <t>14 3321181</t>
  </si>
  <si>
    <t>Водонареватель Termex 100 л</t>
  </si>
  <si>
    <t>Х1101060171</t>
  </si>
  <si>
    <t>16 2930500</t>
  </si>
  <si>
    <t>12.11.2010</t>
  </si>
  <si>
    <t>тахограф цифровой</t>
  </si>
  <si>
    <t>Х19101360127</t>
  </si>
  <si>
    <t>14 3314312</t>
  </si>
  <si>
    <t>30.07.2014</t>
  </si>
  <si>
    <t>Краскопульт ручной КРДТП-3</t>
  </si>
  <si>
    <t>Х2101040011</t>
  </si>
  <si>
    <t>14 2918433</t>
  </si>
  <si>
    <t>01.10.2008</t>
  </si>
  <si>
    <t>Аппарат сварочный</t>
  </si>
  <si>
    <t>Х19101340104</t>
  </si>
  <si>
    <t>14 2922060</t>
  </si>
  <si>
    <t>Х19101360128</t>
  </si>
  <si>
    <t>Водонагреватель Termex 100 л.</t>
  </si>
  <si>
    <t>Х1101060172</t>
  </si>
  <si>
    <t>16 2930510</t>
  </si>
  <si>
    <t>Мотокоса Stihl</t>
  </si>
  <si>
    <t>Х19101360124</t>
  </si>
  <si>
    <t>14 2921671</t>
  </si>
  <si>
    <t>01.02.2014</t>
  </si>
  <si>
    <t>АУПС и СО (установка пожарной сигнализации и система оповещения)</t>
  </si>
  <si>
    <t>Х19101360123</t>
  </si>
  <si>
    <t>14 3319020</t>
  </si>
  <si>
    <t>13.01.2014</t>
  </si>
  <si>
    <t>Офисная перегородка</t>
  </si>
  <si>
    <t>Х2101040010</t>
  </si>
  <si>
    <t>20.12.2007</t>
  </si>
  <si>
    <t>Макет с\х машин</t>
  </si>
  <si>
    <t>Х01380065</t>
  </si>
  <si>
    <t>Пожарная сигнализация</t>
  </si>
  <si>
    <t>Х19101240077</t>
  </si>
  <si>
    <t>04.07.2013</t>
  </si>
  <si>
    <t>Бензотриммер</t>
  </si>
  <si>
    <t>Х1101040159</t>
  </si>
  <si>
    <t>21.06.2010</t>
  </si>
  <si>
    <t>Стол компьютерный</t>
  </si>
  <si>
    <t>Х01360008</t>
  </si>
  <si>
    <t>Вышивальная машинка</t>
  </si>
  <si>
    <t>Х19101360158</t>
  </si>
  <si>
    <t>Х19101360154</t>
  </si>
  <si>
    <t>Х19101360155</t>
  </si>
  <si>
    <t>Х19101360157</t>
  </si>
  <si>
    <t>Х19101360156</t>
  </si>
  <si>
    <t>Микроскоп Digital</t>
  </si>
  <si>
    <t>Х19101360135</t>
  </si>
  <si>
    <t>14 3321151</t>
  </si>
  <si>
    <t>Экран на штативе</t>
  </si>
  <si>
    <t>Х1101060135</t>
  </si>
  <si>
    <t>16 3695160</t>
  </si>
  <si>
    <t>Х1101060136</t>
  </si>
  <si>
    <t>Стол демонстративный химический</t>
  </si>
  <si>
    <t>Х1101060132</t>
  </si>
  <si>
    <t>101.35, Транспортные средства – иное движимое имущество учреждения</t>
  </si>
  <si>
    <t>Горюнов Виктор Александрович</t>
  </si>
  <si>
    <t>Транспортное средство для перевозки детей VST411(VIN)XUSVST411F0000020</t>
  </si>
  <si>
    <t>Х19101360175</t>
  </si>
  <si>
    <t>15 3410300</t>
  </si>
  <si>
    <t>31.08.2015</t>
  </si>
  <si>
    <t>Трактор МТЗ -80</t>
  </si>
  <si>
    <t>Х01510004</t>
  </si>
  <si>
    <t>15 3410440</t>
  </si>
  <si>
    <t>01.01.1983</t>
  </si>
  <si>
    <t>Автобус "Школьный"</t>
  </si>
  <si>
    <t>Х1101050005</t>
  </si>
  <si>
    <t>15 3410261</t>
  </si>
  <si>
    <t>Автобус ПАЗ-32053-70</t>
  </si>
  <si>
    <t>Х1101050006</t>
  </si>
  <si>
    <t>21.07.2009</t>
  </si>
  <si>
    <t>101.36, Производственный и хозяйственный инвентарь – иное движимое имущество учреждения</t>
  </si>
  <si>
    <t>Стенд "Правила дорожного движения" 1000х1800мм</t>
  </si>
  <si>
    <t>Х19101360176</t>
  </si>
  <si>
    <t>16 3696622</t>
  </si>
  <si>
    <t>02.10.2015</t>
  </si>
  <si>
    <t>Стенд "Рекорды школы. Лучшие спортсмены"2450х1000мм</t>
  </si>
  <si>
    <t>Х19101360178</t>
  </si>
  <si>
    <t>Стенд "Нормы ГТО"1400х1000мм</t>
  </si>
  <si>
    <t>Х19101360179</t>
  </si>
  <si>
    <t>Стенд методический "Наше творчество"</t>
  </si>
  <si>
    <t>Х19101360185</t>
  </si>
  <si>
    <t>11.11.2015</t>
  </si>
  <si>
    <t>Х19101360183</t>
  </si>
  <si>
    <t>Х19101360184</t>
  </si>
  <si>
    <t>Стенд методический "Наши достижения"</t>
  </si>
  <si>
    <t>Х19101360182</t>
  </si>
  <si>
    <t>Стенд "Спортивная жизнь школы" 2000х1000мм</t>
  </si>
  <si>
    <t>Х19101360177</t>
  </si>
  <si>
    <t>стенды комплект</t>
  </si>
  <si>
    <t>Х15101360077</t>
  </si>
  <si>
    <t>16 3695281</t>
  </si>
  <si>
    <t>11.07.2012</t>
  </si>
  <si>
    <t xml:space="preserve">Стенд методический </t>
  </si>
  <si>
    <t>Х19101360167</t>
  </si>
  <si>
    <t>09.06.2015</t>
  </si>
  <si>
    <t>Х19101360174</t>
  </si>
  <si>
    <t>Х19101360171</t>
  </si>
  <si>
    <t>Х19101360173</t>
  </si>
  <si>
    <t>Х19101360172</t>
  </si>
  <si>
    <t>Х19101360166</t>
  </si>
  <si>
    <t>Х19101360170</t>
  </si>
  <si>
    <t>Х19101360168</t>
  </si>
  <si>
    <t>Х19101360169</t>
  </si>
  <si>
    <t>стенды комплект 1</t>
  </si>
  <si>
    <t>Х15101360076</t>
  </si>
  <si>
    <t>29.12.2012</t>
  </si>
  <si>
    <t>Шкаф широкий для одежды</t>
  </si>
  <si>
    <t>Х15101360095</t>
  </si>
  <si>
    <t>16 3612183</t>
  </si>
  <si>
    <t>05.03.2013</t>
  </si>
  <si>
    <t>Жалюзи вертикальные</t>
  </si>
  <si>
    <t>Х15101360192</t>
  </si>
  <si>
    <t>16 3697502</t>
  </si>
  <si>
    <t>09.04.2013</t>
  </si>
  <si>
    <t xml:space="preserve"> Х15101360191</t>
  </si>
  <si>
    <t>Х15101360193</t>
  </si>
  <si>
    <t>Шкаф широкий закрытый</t>
  </si>
  <si>
    <t>Х15101360096</t>
  </si>
  <si>
    <t>Шкаф широкий ,полуоткрытый</t>
  </si>
  <si>
    <t>Х15101360094</t>
  </si>
  <si>
    <t>Стеллаж библиотечный демонстр.</t>
  </si>
  <si>
    <t>Х15101360079</t>
  </si>
  <si>
    <t>16 3612185</t>
  </si>
  <si>
    <t>Х15101360078</t>
  </si>
  <si>
    <t>Стеллаж библиотечный 2-стронний</t>
  </si>
  <si>
    <t>Х15101360080</t>
  </si>
  <si>
    <t>Х15101360081</t>
  </si>
  <si>
    <t>Диск"Безопасность детей в транспортном мире"(28 учебных фильмов)</t>
  </si>
  <si>
    <t>Х1101060164</t>
  </si>
  <si>
    <t>16 3695260</t>
  </si>
  <si>
    <t>28.08.2009</t>
  </si>
  <si>
    <t>Александрова Лариса Михайловна</t>
  </si>
  <si>
    <t>Лингафонный кабинет</t>
  </si>
  <si>
    <t>Х1101060142</t>
  </si>
  <si>
    <t>16 3695163</t>
  </si>
  <si>
    <t>Асеева Т. А.</t>
  </si>
  <si>
    <t>Оверхед-проектор</t>
  </si>
  <si>
    <t>Х1101060143</t>
  </si>
  <si>
    <t>Блок питания</t>
  </si>
  <si>
    <t>Х19101360152</t>
  </si>
  <si>
    <t>Макарова Татьяна Алексеевна</t>
  </si>
  <si>
    <t>Х1101060141</t>
  </si>
  <si>
    <t>Диафокус</t>
  </si>
  <si>
    <t>Х1101060145</t>
  </si>
  <si>
    <t>Доска  настеннная 3- элементная</t>
  </si>
  <si>
    <t>Х1101060124</t>
  </si>
  <si>
    <t>Доска наст.немаг.ДН33М 3-элем</t>
  </si>
  <si>
    <t>Х210161с9</t>
  </si>
  <si>
    <t>23.05.2012</t>
  </si>
  <si>
    <t>Доска наст.немаг.ДН53М 5-элем</t>
  </si>
  <si>
    <t>Х2101060001с8</t>
  </si>
  <si>
    <t>Гагарин Юрий Васильевич</t>
  </si>
  <si>
    <t>Доска настенная 3- элементная</t>
  </si>
  <si>
    <t>Х1101060126</t>
  </si>
  <si>
    <t>Холодильник</t>
  </si>
  <si>
    <t>Х19101360191</t>
  </si>
  <si>
    <t>Машина овощерезательная МР</t>
  </si>
  <si>
    <t>Х1101060009</t>
  </si>
  <si>
    <t>16 2930301</t>
  </si>
  <si>
    <t xml:space="preserve"> Х2101060001с9</t>
  </si>
  <si>
    <t>Фритюрница</t>
  </si>
  <si>
    <t>Х1101060074</t>
  </si>
  <si>
    <t>16 2930125</t>
  </si>
  <si>
    <t>Стол компьютерный СК-10,бук</t>
  </si>
  <si>
    <t>Х1101060165</t>
  </si>
  <si>
    <t>09.12.2009</t>
  </si>
  <si>
    <t>Х1101060144</t>
  </si>
  <si>
    <t>Хлеборезка АХМ 300</t>
  </si>
  <si>
    <t>Х1101060011</t>
  </si>
  <si>
    <t>16 2930300</t>
  </si>
  <si>
    <t>Электросковорода</t>
  </si>
  <si>
    <t>Х01380068</t>
  </si>
  <si>
    <t>16 2930135</t>
  </si>
  <si>
    <t>Весы цифровые</t>
  </si>
  <si>
    <t>Х19101360151</t>
  </si>
  <si>
    <t>Универсальная шина</t>
  </si>
  <si>
    <t>Х19101360150</t>
  </si>
  <si>
    <t>мультиметр</t>
  </si>
  <si>
    <t>Х19101360153</t>
  </si>
  <si>
    <t>Доска аудиторная зел/бел</t>
  </si>
  <si>
    <t>Х19101360164</t>
  </si>
  <si>
    <t>01.11.2014</t>
  </si>
  <si>
    <t>Холодильник Смоленск</t>
  </si>
  <si>
    <t>Х19101360107</t>
  </si>
  <si>
    <t>Плита</t>
  </si>
  <si>
    <t>Х19101360108</t>
  </si>
  <si>
    <t>Микролаборатория биологическая</t>
  </si>
  <si>
    <t>Х19101360131</t>
  </si>
  <si>
    <t>Х19101360132</t>
  </si>
  <si>
    <t>Х1101060097</t>
  </si>
  <si>
    <t>13.09.2007</t>
  </si>
  <si>
    <t>Х19101360133</t>
  </si>
  <si>
    <t>Х19101360130</t>
  </si>
  <si>
    <t>Х19101360129</t>
  </si>
  <si>
    <t>Комплект учебно- лабораторного оборудования (кабинет химии)</t>
  </si>
  <si>
    <t>Х19101360081</t>
  </si>
  <si>
    <t>20.09.2013</t>
  </si>
  <si>
    <t>Доска настенная 5- элементная</t>
  </si>
  <si>
    <t>Х1101060128</t>
  </si>
  <si>
    <t>Х1101060091</t>
  </si>
  <si>
    <t>Дорожка беговая</t>
  </si>
  <si>
    <t>Х1101060115</t>
  </si>
  <si>
    <t>16 3693270</t>
  </si>
  <si>
    <t>Тренажер для пресса</t>
  </si>
  <si>
    <t>Х19101360122</t>
  </si>
  <si>
    <t>16 3693542</t>
  </si>
  <si>
    <t>21.01.2014</t>
  </si>
  <si>
    <t>Велосипед Атлант 24 -складной</t>
  </si>
  <si>
    <t>Х1101060178</t>
  </si>
  <si>
    <t>16 3693572</t>
  </si>
  <si>
    <t>09.12.2011</t>
  </si>
  <si>
    <t>Велотренажер</t>
  </si>
  <si>
    <t>Х1101060116</t>
  </si>
  <si>
    <t>Канат (8м)</t>
  </si>
  <si>
    <t>Х1101060170</t>
  </si>
  <si>
    <t>Козел гимнастический переменной высоты</t>
  </si>
  <si>
    <t>Х1101060140</t>
  </si>
  <si>
    <t>16 3693230</t>
  </si>
  <si>
    <t>Теннисный стол</t>
  </si>
  <si>
    <t>Х110106069.</t>
  </si>
  <si>
    <t>26.12.2013</t>
  </si>
  <si>
    <t>Доска настенная 3- элементная ДН-32</t>
  </si>
  <si>
    <t>Х1101060087п</t>
  </si>
  <si>
    <t>Шкаф вытяжной</t>
  </si>
  <si>
    <t>Х1101060157</t>
  </si>
  <si>
    <t>24.03.2008</t>
  </si>
  <si>
    <t>Х1101060127</t>
  </si>
  <si>
    <t>Лабораторный набор по механике</t>
  </si>
  <si>
    <t>Х19101360144</t>
  </si>
  <si>
    <t>Х19101360143</t>
  </si>
  <si>
    <t>Х1101060125</t>
  </si>
  <si>
    <t>Лабораторный набор по оптике</t>
  </si>
  <si>
    <t>Х19101360145</t>
  </si>
  <si>
    <t>Стол демонстрационный физический</t>
  </si>
  <si>
    <t>Х1101060131</t>
  </si>
  <si>
    <t>Лабораторный набор энергетика</t>
  </si>
  <si>
    <t>Х19101360148</t>
  </si>
  <si>
    <t>Х19101360146</t>
  </si>
  <si>
    <t>Х19101360147</t>
  </si>
  <si>
    <t>Х19101360149</t>
  </si>
  <si>
    <t>Х210161с10</t>
  </si>
  <si>
    <t>101.37, Библиотечный фонд – иное движимое имущество учреждения</t>
  </si>
  <si>
    <t>Библиотечный фонд (Ельнинская шк)</t>
  </si>
  <si>
    <t>11.07.2014</t>
  </si>
  <si>
    <t>11.09.2013</t>
  </si>
  <si>
    <t>Библиотечный фонд (учебн.2014г)</t>
  </si>
  <si>
    <t>14.05.2015</t>
  </si>
  <si>
    <t>Большая Российская энциклопедия (т.13-16)(2008г)</t>
  </si>
  <si>
    <t>02.04.2015</t>
  </si>
  <si>
    <t>03.12.2014</t>
  </si>
  <si>
    <t>Библиотечный фонд (закупка 2014)</t>
  </si>
  <si>
    <t>11.09.2014</t>
  </si>
  <si>
    <t>10.09.2014</t>
  </si>
  <si>
    <t>19 0001010</t>
  </si>
  <si>
    <t>18.12.2009</t>
  </si>
  <si>
    <t>01.07.2015</t>
  </si>
  <si>
    <t>16.10.2013</t>
  </si>
  <si>
    <t>09.01.2008</t>
  </si>
  <si>
    <t>15.10.2010</t>
  </si>
  <si>
    <t>03.09.2009</t>
  </si>
  <si>
    <t xml:space="preserve">19 0001111      </t>
  </si>
  <si>
    <t>28.04.2016</t>
  </si>
  <si>
    <t>библиотечный фонд</t>
  </si>
  <si>
    <t>Библиотечный фонд (географ)</t>
  </si>
  <si>
    <t>03.08.2015</t>
  </si>
  <si>
    <t>30.08.2016</t>
  </si>
  <si>
    <t>23.04.2013</t>
  </si>
  <si>
    <t>Библиотечный фонд (общ)</t>
  </si>
  <si>
    <t>10.09.2015</t>
  </si>
  <si>
    <t>Х110107001</t>
  </si>
  <si>
    <t>01.09.2006</t>
  </si>
  <si>
    <t>Принято к учету</t>
  </si>
  <si>
    <t>21.26, Производственный и хозяйственный инвентарь - особо ценное движимое имущество</t>
  </si>
  <si>
    <t>К-т учебного оборудования для каб.биологии</t>
  </si>
  <si>
    <t>-</t>
  </si>
  <si>
    <t>21.34, Машины и оборудование - иное движимое имущество</t>
  </si>
  <si>
    <t>Коммутатор 16 портовый</t>
  </si>
  <si>
    <t>14 3312475</t>
  </si>
  <si>
    <t>Светильник люмицентный</t>
  </si>
  <si>
    <t>14 3696190</t>
  </si>
  <si>
    <t>27.11.2013</t>
  </si>
  <si>
    <t>Беспроводной адаптер</t>
  </si>
  <si>
    <t>14 3131191</t>
  </si>
  <si>
    <t>Принтер/сканер Canon струйный</t>
  </si>
  <si>
    <t>Принтер лазерный</t>
  </si>
  <si>
    <t>Х19101360162</t>
  </si>
  <si>
    <t>Камутатор  ASUS</t>
  </si>
  <si>
    <t>14 3699000</t>
  </si>
  <si>
    <t>Магнитола</t>
  </si>
  <si>
    <t>14 3230114</t>
  </si>
  <si>
    <t>Магнитофон самсунг</t>
  </si>
  <si>
    <t>Х19101360086</t>
  </si>
  <si>
    <t>14 3230142</t>
  </si>
  <si>
    <t>Бейдик Н.П</t>
  </si>
  <si>
    <t>Музыка</t>
  </si>
  <si>
    <t>DVD Samsung проигрователь 366</t>
  </si>
  <si>
    <t xml:space="preserve"> DVD BBK</t>
  </si>
  <si>
    <t>Х19101340101</t>
  </si>
  <si>
    <t>Телефон ВВК</t>
  </si>
  <si>
    <t>Х19101360111</t>
  </si>
  <si>
    <t>14 3222130</t>
  </si>
  <si>
    <t>Станок по металлу</t>
  </si>
  <si>
    <t>14 2922169</t>
  </si>
  <si>
    <t>01.02.1980</t>
  </si>
  <si>
    <t>Конвектор</t>
  </si>
  <si>
    <t>14 2897330</t>
  </si>
  <si>
    <t>Огнетушитель ОП-4</t>
  </si>
  <si>
    <t>14 2944203</t>
  </si>
  <si>
    <t>21.10.2010</t>
  </si>
  <si>
    <t>13.05.2011</t>
  </si>
  <si>
    <t>Огнетушитель ОП-5</t>
  </si>
  <si>
    <t>07.08.2009</t>
  </si>
  <si>
    <t>Ножовка kraftool</t>
  </si>
  <si>
    <t>14 2894900</t>
  </si>
  <si>
    <t>15.12.2010</t>
  </si>
  <si>
    <t>Рубанок</t>
  </si>
  <si>
    <t>Огнетушитель ОУ-3</t>
  </si>
  <si>
    <t>Напильник</t>
  </si>
  <si>
    <t>14 2894670</t>
  </si>
  <si>
    <t>Тиски слесарные</t>
  </si>
  <si>
    <t>2101060001с1</t>
  </si>
  <si>
    <t>Х19101360188</t>
  </si>
  <si>
    <t>Утюг Panasonic]</t>
  </si>
  <si>
    <t>Х19101360159</t>
  </si>
  <si>
    <t>Принтер Самсунг</t>
  </si>
  <si>
    <t>Х19101360118</t>
  </si>
  <si>
    <t>DVD</t>
  </si>
  <si>
    <t>Х19101340099</t>
  </si>
  <si>
    <t>Огнетушитель ОП-4(з) ABCE МИГ</t>
  </si>
  <si>
    <t>07.08.2015</t>
  </si>
  <si>
    <t>Телефон Панасоник</t>
  </si>
  <si>
    <t>Х19101360110</t>
  </si>
  <si>
    <t>Вытяжка</t>
  </si>
  <si>
    <t>Х19101360112</t>
  </si>
  <si>
    <t>14 2896020</t>
  </si>
  <si>
    <t>Микроскоп ученический</t>
  </si>
  <si>
    <t>DVD Супра</t>
  </si>
  <si>
    <t>Х19101340102</t>
  </si>
  <si>
    <t>стойка микрофонная</t>
  </si>
  <si>
    <t>14 3230204</t>
  </si>
  <si>
    <t>Вокальный микрофон</t>
  </si>
  <si>
    <t>14 3692030</t>
  </si>
  <si>
    <t>Стойка микрофонная</t>
  </si>
  <si>
    <t>Веб - камера А4 G-Cube GWA-200SS</t>
  </si>
  <si>
    <t>Х19101340096</t>
  </si>
  <si>
    <t>01.04.2010</t>
  </si>
  <si>
    <t>Проигрыватель Самсунг</t>
  </si>
  <si>
    <t>Х19101340082</t>
  </si>
  <si>
    <t>14 3230164</t>
  </si>
  <si>
    <t>Х19101340095</t>
  </si>
  <si>
    <t>Мат гимнастический</t>
  </si>
  <si>
    <t>16 3693240</t>
  </si>
  <si>
    <t>DVD Самсунг</t>
  </si>
  <si>
    <t>Х19101340100</t>
  </si>
  <si>
    <t>Х19101340098</t>
  </si>
  <si>
    <t>Х19101360117</t>
  </si>
  <si>
    <t>14 3230170</t>
  </si>
  <si>
    <t>21.36, Производственный и хозяйственный инвентарь - иное движимое имущество</t>
  </si>
  <si>
    <t>Тумба для аудиторной доски</t>
  </si>
  <si>
    <t>16 3612461</t>
  </si>
  <si>
    <t>20.12.2006</t>
  </si>
  <si>
    <t>Шкаф для одежды</t>
  </si>
  <si>
    <t>Стол письменный</t>
  </si>
  <si>
    <t>Электропечь</t>
  </si>
  <si>
    <t>16 2930129</t>
  </si>
  <si>
    <t>01.02.2005</t>
  </si>
  <si>
    <t>Люминесцентный светильник ЛБО46-1*(для школьных досок)</t>
  </si>
  <si>
    <t xml:space="preserve">16 2930369      </t>
  </si>
  <si>
    <t>23.09.2016</t>
  </si>
  <si>
    <t>Приставка для стола</t>
  </si>
  <si>
    <t>Столпреподавателя безтумбы</t>
  </si>
  <si>
    <t>Х15101360082</t>
  </si>
  <si>
    <t>16 3612173</t>
  </si>
  <si>
    <t>Х15101360083</t>
  </si>
  <si>
    <t>Стол барьер библиотечный</t>
  </si>
  <si>
    <t>16 3612174</t>
  </si>
  <si>
    <t>Стул мягкий СО-1</t>
  </si>
  <si>
    <t>16 3612190</t>
  </si>
  <si>
    <t>Х15101360085</t>
  </si>
  <si>
    <t>Х15101360084</t>
  </si>
  <si>
    <t>Стул мягкий</t>
  </si>
  <si>
    <t>16 3612383</t>
  </si>
  <si>
    <t>Кресло "Престиж"</t>
  </si>
  <si>
    <t>16 3612303</t>
  </si>
  <si>
    <t>Тумба для плакатов</t>
  </si>
  <si>
    <t>Стол преподавателя</t>
  </si>
  <si>
    <t>Стол ученический</t>
  </si>
  <si>
    <t>Шкаф широкий , полуоткрытый</t>
  </si>
  <si>
    <t>Стол с подвесной тумбой</t>
  </si>
  <si>
    <t>Столик подъемный</t>
  </si>
  <si>
    <t>Стол компьютерный СтК</t>
  </si>
  <si>
    <t>Доска информационная</t>
  </si>
  <si>
    <t>Стол письменный "Компакт"</t>
  </si>
  <si>
    <t>16 3612421</t>
  </si>
  <si>
    <t>01.07.2010</t>
  </si>
  <si>
    <t>Стол ученический 2-х мест.</t>
  </si>
  <si>
    <t>Стол ученический 2-х местный</t>
  </si>
  <si>
    <t>04.12.2009</t>
  </si>
  <si>
    <t>Набор-минимум для оверхед-проктора</t>
  </si>
  <si>
    <t>16 3612205</t>
  </si>
  <si>
    <t>Кресло</t>
  </si>
  <si>
    <t>Х19101360114</t>
  </si>
  <si>
    <t>16 3612300</t>
  </si>
  <si>
    <t>Стойка клавишная</t>
  </si>
  <si>
    <t>16 3612220</t>
  </si>
  <si>
    <t>Трибуна</t>
  </si>
  <si>
    <t>Шкаф пекарный</t>
  </si>
  <si>
    <t>01.02.1982</t>
  </si>
  <si>
    <t>Комплект таблиц,химия 8-9,10-11.</t>
  </si>
  <si>
    <t>Тумба</t>
  </si>
  <si>
    <t>01.11.2006</t>
  </si>
  <si>
    <t>Технология обработки древесины</t>
  </si>
  <si>
    <t>16 3695174</t>
  </si>
  <si>
    <t>16 3612693</t>
  </si>
  <si>
    <t>Мясорубка</t>
  </si>
  <si>
    <t>16 2930302</t>
  </si>
  <si>
    <t>16 3612191</t>
  </si>
  <si>
    <t>Пояльник</t>
  </si>
  <si>
    <t>16 2930340</t>
  </si>
  <si>
    <t>04.04.2008</t>
  </si>
  <si>
    <t>Тиски</t>
  </si>
  <si>
    <t>16 3695113</t>
  </si>
  <si>
    <t>20.12.2011</t>
  </si>
  <si>
    <t>Столы и стулья</t>
  </si>
  <si>
    <t>16 3612211</t>
  </si>
  <si>
    <t>Плита электрическая</t>
  </si>
  <si>
    <t>16 2930490</t>
  </si>
  <si>
    <t>01.02.1981</t>
  </si>
  <si>
    <t>16 3612192</t>
  </si>
  <si>
    <t>Секция для актового зала 3-х местная (37шт)</t>
  </si>
  <si>
    <t>16 3612462</t>
  </si>
  <si>
    <t>Портреты русских писателей,химиков</t>
  </si>
  <si>
    <t>Электролобзик</t>
  </si>
  <si>
    <t>16 2930309</t>
  </si>
  <si>
    <t>01.02.2002</t>
  </si>
  <si>
    <t>Эл. плита</t>
  </si>
  <si>
    <t>Х19101360106</t>
  </si>
  <si>
    <t>Электросушилка для рук</t>
  </si>
  <si>
    <t>Х19101360121</t>
  </si>
  <si>
    <t>16 2930221</t>
  </si>
  <si>
    <t>Х19101360120</t>
  </si>
  <si>
    <t>Микроволновка</t>
  </si>
  <si>
    <t>Х19101360109</t>
  </si>
  <si>
    <t>16 2930000</t>
  </si>
  <si>
    <t>Комплект мебели ученической (1 стол,2 стула)</t>
  </si>
  <si>
    <t>16 3612231</t>
  </si>
  <si>
    <t>Ключ информации</t>
  </si>
  <si>
    <t>Х19101360165</t>
  </si>
  <si>
    <t>07.11.2014</t>
  </si>
  <si>
    <t>Пылесос Самсунг</t>
  </si>
  <si>
    <t>Х19101360084</t>
  </si>
  <si>
    <t>16 2930310</t>
  </si>
  <si>
    <t>Сушка навесная</t>
  </si>
  <si>
    <t>16 3612293</t>
  </si>
  <si>
    <t>Полка навесная</t>
  </si>
  <si>
    <t>16 3612552</t>
  </si>
  <si>
    <t>Доска гладильная</t>
  </si>
  <si>
    <t>Х19101360113</t>
  </si>
  <si>
    <t>16 3697000</t>
  </si>
  <si>
    <t>Чайник 2л</t>
  </si>
  <si>
    <t>Х19101360119</t>
  </si>
  <si>
    <t>16 2930153</t>
  </si>
  <si>
    <t>Кухонный комбайн</t>
  </si>
  <si>
    <t>Х19101360085</t>
  </si>
  <si>
    <t>16 2930019</t>
  </si>
  <si>
    <t>Модель-аппликация"деление клетки"</t>
  </si>
  <si>
    <t>Таблица "деление клетки"</t>
  </si>
  <si>
    <t>Круглякова Г. Г.</t>
  </si>
  <si>
    <t>Эл. мясорубка</t>
  </si>
  <si>
    <t>Х19101340105</t>
  </si>
  <si>
    <t>Доска настенная магнитная 1-элемент.</t>
  </si>
  <si>
    <t>Стол с подвисной тумбой</t>
  </si>
  <si>
    <t>Учебное пособие по ПДД (4 диска)</t>
  </si>
  <si>
    <t>02.08.2010</t>
  </si>
  <si>
    <t>Шкаф широкий полуокрытый</t>
  </si>
  <si>
    <t>Комплект таблиц"основы безопасности жизнидеят."</t>
  </si>
  <si>
    <t>Кресло оператора "Престиж Самба" В-40</t>
  </si>
  <si>
    <t>16 3612396</t>
  </si>
  <si>
    <t>27.04.2011</t>
  </si>
  <si>
    <t>Диск"Основы медицинских знаний"(18 учебных фильмов)</t>
  </si>
  <si>
    <t>С1101060134</t>
  </si>
  <si>
    <t>Самокат</t>
  </si>
  <si>
    <t>16 3693399</t>
  </si>
  <si>
    <t>09.06.2011</t>
  </si>
  <si>
    <t>16 3612181</t>
  </si>
  <si>
    <t>Любакова Антонина Александровна</t>
  </si>
  <si>
    <t>Доска наст.немаг.ДН15М 1-элем</t>
  </si>
  <si>
    <t>2101061с11</t>
  </si>
  <si>
    <t>Мяч для метания</t>
  </si>
  <si>
    <t>16 3693340</t>
  </si>
  <si>
    <t>Лыжи взрослые+палки</t>
  </si>
  <si>
    <t>Сетка волейбольная</t>
  </si>
  <si>
    <t>16 3693320</t>
  </si>
  <si>
    <t>Обруч</t>
  </si>
  <si>
    <t>16 3693220</t>
  </si>
  <si>
    <t>03.02.2014</t>
  </si>
  <si>
    <t>Лыжы</t>
  </si>
  <si>
    <t>Мяч волейбоольный тренировочный Sports King</t>
  </si>
  <si>
    <t>16 3693551</t>
  </si>
  <si>
    <t>08.06.2010</t>
  </si>
  <si>
    <t>Мяч футбольный</t>
  </si>
  <si>
    <t>Игра "Лото"</t>
  </si>
  <si>
    <t>16 3693390</t>
  </si>
  <si>
    <t>Обруч гимнастический</t>
  </si>
  <si>
    <t>Конус</t>
  </si>
  <si>
    <t>Мяч баскетбольный Sports King KS5,6,7</t>
  </si>
  <si>
    <t>Сетка для настольного тенниса</t>
  </si>
  <si>
    <t>Палки лыжные</t>
  </si>
  <si>
    <t>16 3693100</t>
  </si>
  <si>
    <t>11.05.2011</t>
  </si>
  <si>
    <t>Ракетка теннисная</t>
  </si>
  <si>
    <t>Лыжи</t>
  </si>
  <si>
    <t>Мяч гандбольный</t>
  </si>
  <si>
    <t>Скакалка</t>
  </si>
  <si>
    <t>Насос Sports King</t>
  </si>
  <si>
    <t>Доска шахматная бумажная</t>
  </si>
  <si>
    <t>16 3693380</t>
  </si>
  <si>
    <t>Секундомер Sports King</t>
  </si>
  <si>
    <t>Мяч волейбольный</t>
  </si>
  <si>
    <t>16 3693400</t>
  </si>
  <si>
    <t>Рулетка спортивная</t>
  </si>
  <si>
    <t>Игра" шашки"</t>
  </si>
  <si>
    <t>Лыжи взрослые + палки</t>
  </si>
  <si>
    <t>Ракетка для настольного тенниса</t>
  </si>
  <si>
    <t>Игра настольная</t>
  </si>
  <si>
    <t>Кегли</t>
  </si>
  <si>
    <t>Лыжи взрослые +палки</t>
  </si>
  <si>
    <t>Граната для метания</t>
  </si>
  <si>
    <t>Мяч баскетбольный</t>
  </si>
  <si>
    <t>Мяч волейбольный Mikassa</t>
  </si>
  <si>
    <t>Мяч футзальный Samba,р4</t>
  </si>
  <si>
    <t>Крепление</t>
  </si>
  <si>
    <t>16 3693170</t>
  </si>
  <si>
    <t>Учебная граната</t>
  </si>
  <si>
    <t>Граната д/метания 0,7кг</t>
  </si>
  <si>
    <t>Стойка для прыжков</t>
  </si>
  <si>
    <t>Мяч волейбольный Beach</t>
  </si>
  <si>
    <t>Шарик теннисный</t>
  </si>
  <si>
    <t>Мяч набивной</t>
  </si>
  <si>
    <t>Конус игровой</t>
  </si>
  <si>
    <t>Лыжи пластиковые</t>
  </si>
  <si>
    <t>Игра "Дартс"</t>
  </si>
  <si>
    <t>Коврик туристический</t>
  </si>
  <si>
    <t>Комплекты мячей для тенниса</t>
  </si>
  <si>
    <t>Бадминтон с воланчиком</t>
  </si>
  <si>
    <t>16 3693347</t>
  </si>
  <si>
    <t>Крепление для теннисного стола</t>
  </si>
  <si>
    <t>16 3693330</t>
  </si>
  <si>
    <t>Ракетка для тенниса</t>
  </si>
  <si>
    <t>Кольцо баскетбольное</t>
  </si>
  <si>
    <t>16 3693310</t>
  </si>
  <si>
    <t>Набор для бадминтона</t>
  </si>
  <si>
    <t>Мяч для бадминтона</t>
  </si>
  <si>
    <t>Палка гимнастическая</t>
  </si>
  <si>
    <t>Планка для прыжков</t>
  </si>
  <si>
    <t>Теннисный мяч</t>
  </si>
  <si>
    <t>Палки гимнастические</t>
  </si>
  <si>
    <t>Мяч футбольный Sports King IMS,р4</t>
  </si>
  <si>
    <t>Мяч футбольный Ritmo,р5</t>
  </si>
  <si>
    <t>Коврики</t>
  </si>
  <si>
    <t>Снаряд для метания Trial</t>
  </si>
  <si>
    <t>Сетка теннисная</t>
  </si>
  <si>
    <t>Мяч волейбоольный Sports King KS 76</t>
  </si>
  <si>
    <t>Мяч футбольный Sports King</t>
  </si>
  <si>
    <t>Скакалка Jamp</t>
  </si>
  <si>
    <t>Граната д/метания 0,5кг</t>
  </si>
  <si>
    <t>Мяч гандбольный Sports King,р2,3</t>
  </si>
  <si>
    <t>Мяч большой</t>
  </si>
  <si>
    <t>Гантель винилов.1,5кг</t>
  </si>
  <si>
    <t>16 3693540</t>
  </si>
  <si>
    <t>Тоннель для веселых стартов</t>
  </si>
  <si>
    <t>Лыжи+ палки</t>
  </si>
  <si>
    <t>Х19101360160</t>
  </si>
  <si>
    <t>Табло судейское перекидное 6-ти разрядное</t>
  </si>
  <si>
    <t>Х15101360045</t>
  </si>
  <si>
    <t>16 3693520</t>
  </si>
  <si>
    <t>28.11.2012</t>
  </si>
  <si>
    <t>Палка гимнастическая пластиковая</t>
  </si>
  <si>
    <t>Х15101360046</t>
  </si>
  <si>
    <t>Х15101360069</t>
  </si>
  <si>
    <t>Х15101360053</t>
  </si>
  <si>
    <t>Х15101360049</t>
  </si>
  <si>
    <t>Х15101360065</t>
  </si>
  <si>
    <t>Х15101360055</t>
  </si>
  <si>
    <t>Х15101360058</t>
  </si>
  <si>
    <t>Х15101360048</t>
  </si>
  <si>
    <t>Х15101360047</t>
  </si>
  <si>
    <t>Х15101360050</t>
  </si>
  <si>
    <t>Х15101360070</t>
  </si>
  <si>
    <t>Мяч тенесный</t>
  </si>
  <si>
    <t>Х15101360073</t>
  </si>
  <si>
    <t>Х15101360072</t>
  </si>
  <si>
    <t>Х15101360075</t>
  </si>
  <si>
    <t>Х15101360074</t>
  </si>
  <si>
    <t>Х15101360071</t>
  </si>
  <si>
    <t>Кольцо баскетбольное №7</t>
  </si>
  <si>
    <t>Х15101360039</t>
  </si>
  <si>
    <t>Х15101360040</t>
  </si>
  <si>
    <t>Сетка баскетбольная</t>
  </si>
  <si>
    <t>Х15101360041</t>
  </si>
  <si>
    <t>Х15101360043</t>
  </si>
  <si>
    <t>Х15101360042</t>
  </si>
  <si>
    <t>Шкаф ШО -3</t>
  </si>
  <si>
    <t>D1101060085</t>
  </si>
  <si>
    <t>Х19101360115</t>
  </si>
  <si>
    <t>1101060091п</t>
  </si>
  <si>
    <t>21.38, Прочие основные средства - иное движимое имущество</t>
  </si>
  <si>
    <t>Гербовая печать</t>
  </si>
  <si>
    <t>19-0009000</t>
  </si>
  <si>
    <t>23.11.2011</t>
  </si>
  <si>
    <t>Угловой штамп на ручн.оснастке</t>
  </si>
  <si>
    <t>Х19101360181</t>
  </si>
  <si>
    <t>19 0009011</t>
  </si>
  <si>
    <t>26.10.2015</t>
  </si>
  <si>
    <t>Печать круглая на автомат.оснастке</t>
  </si>
  <si>
    <t>Х19101360180</t>
  </si>
  <si>
    <t>Итого</t>
  </si>
  <si>
    <t>Ответственный:</t>
  </si>
  <si>
    <t>(должность)</t>
  </si>
  <si>
    <t xml:space="preserve">2.1. Денежные средства учреждения, всего
</t>
  </si>
  <si>
    <t>3.1. Долговые обязательства</t>
  </si>
  <si>
    <t>3.2. Кредиторская задолженность</t>
  </si>
  <si>
    <t>3.2.1. Просроченная кредиторская задолженность</t>
  </si>
  <si>
    <t xml:space="preserve">2.1.2 Денежные средства учреждения, размещенные на депозиты в кредитной организации
</t>
  </si>
  <si>
    <t xml:space="preserve">2.2. Иные финансовые инструменты
</t>
  </si>
  <si>
    <t xml:space="preserve">2.3. Дебиторская задолженность по доходам
</t>
  </si>
  <si>
    <t xml:space="preserve">2.4. Дебиторская задолженность по расходам
</t>
  </si>
  <si>
    <t>2.1.1. Денежные средства учреждения на счетах</t>
  </si>
  <si>
    <t>Cубсидия на иные цели</t>
  </si>
  <si>
    <t>5</t>
  </si>
  <si>
    <t>S015</t>
  </si>
  <si>
    <t>S019</t>
  </si>
  <si>
    <t>S034</t>
  </si>
  <si>
    <t>S035</t>
  </si>
  <si>
    <t>S040</t>
  </si>
  <si>
    <t>S068</t>
  </si>
  <si>
    <t>S083</t>
  </si>
  <si>
    <t>851</t>
  </si>
  <si>
    <t>852</t>
  </si>
  <si>
    <t>из них: налог на имущество</t>
  </si>
  <si>
    <t>муниципальное бюджетное общеобразовательное учреждение "Пречистенская средняя школа имени И.И. Цапова"</t>
  </si>
  <si>
    <t>0701</t>
  </si>
  <si>
    <t>0702</t>
  </si>
  <si>
    <t>212</t>
  </si>
  <si>
    <t>21906230590</t>
  </si>
  <si>
    <t>215034, Российская Федерация, Смоленская область, Гагаринский район село Пречистое, переулок Школьный, 3</t>
  </si>
  <si>
    <t>Мелентьева Н.В.</t>
  </si>
  <si>
    <t>Рег. кл</t>
  </si>
  <si>
    <t>U34001</t>
  </si>
  <si>
    <t>U</t>
  </si>
  <si>
    <t>23000#207</t>
  </si>
  <si>
    <t>U34008</t>
  </si>
  <si>
    <t>аукционы</t>
  </si>
  <si>
    <t>2019</t>
  </si>
  <si>
    <t>6723006968/672301001</t>
  </si>
  <si>
    <t>18</t>
  </si>
  <si>
    <t>35377698</t>
  </si>
  <si>
    <t>6723006968</t>
  </si>
  <si>
    <t>2020</t>
  </si>
  <si>
    <t>И.о. председателя Комитета по образованию</t>
  </si>
  <si>
    <t>А.Н. Смирнов</t>
  </si>
  <si>
    <t>на 2019 год и на плановый период 2020 и 2021 годов</t>
  </si>
  <si>
    <t>900</t>
  </si>
  <si>
    <t>0503730</t>
  </si>
  <si>
    <t>1 октября 2018 г.</t>
  </si>
  <si>
    <t>01.10.2018</t>
  </si>
  <si>
    <t>МБОУ «Пречистенская средняя школа»</t>
  </si>
  <si>
    <t>1</t>
  </si>
  <si>
    <t>3</t>
  </si>
  <si>
    <t>6</t>
  </si>
  <si>
    <t>7</t>
  </si>
  <si>
    <t>8</t>
  </si>
  <si>
    <t>9</t>
  </si>
  <si>
    <t>10</t>
  </si>
  <si>
    <t>011</t>
  </si>
  <si>
    <t>012</t>
  </si>
  <si>
    <t>013</t>
  </si>
  <si>
    <t>014</t>
  </si>
  <si>
    <t>021</t>
  </si>
  <si>
    <t>022</t>
  </si>
  <si>
    <t>023</t>
  </si>
  <si>
    <t>024</t>
  </si>
  <si>
    <t>031</t>
  </si>
  <si>
    <t>032</t>
  </si>
  <si>
    <t>033</t>
  </si>
  <si>
    <t>034</t>
  </si>
  <si>
    <t>041</t>
  </si>
  <si>
    <t>042</t>
  </si>
  <si>
    <t>043</t>
  </si>
  <si>
    <t>050</t>
  </si>
  <si>
    <t>051</t>
  </si>
  <si>
    <t>052</t>
  </si>
  <si>
    <t>053</t>
  </si>
  <si>
    <t>060</t>
  </si>
  <si>
    <t>061</t>
  </si>
  <si>
    <t>062</t>
  </si>
  <si>
    <t>063</t>
  </si>
  <si>
    <t>070</t>
  </si>
  <si>
    <t>080</t>
  </si>
  <si>
    <t>081</t>
  </si>
  <si>
    <t>090</t>
  </si>
  <si>
    <t>091</t>
  </si>
  <si>
    <t>092</t>
  </si>
  <si>
    <t>093</t>
  </si>
  <si>
    <t>094</t>
  </si>
  <si>
    <t>101</t>
  </si>
  <si>
    <t>102</t>
  </si>
  <si>
    <t>103</t>
  </si>
  <si>
    <t>104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</si>
  <si>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</si>
  <si>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</si>
  <si>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</si>
  <si>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</si>
  <si>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</si>
  <si>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</si>
  <si>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</si>
  <si>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</si>
  <si>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</si>
  <si>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</si>
  <si>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291</t>
  </si>
  <si>
    <t>292</t>
  </si>
  <si>
    <t>330</t>
  </si>
  <si>
    <t>331</t>
  </si>
  <si>
    <t>333</t>
  </si>
  <si>
    <t>335</t>
  </si>
  <si>
    <t>336</t>
  </si>
  <si>
    <t>337</t>
  </si>
  <si>
    <t>338</t>
  </si>
  <si>
    <t>370</t>
  </si>
  <si>
    <t>371</t>
  </si>
  <si>
    <t>372</t>
  </si>
  <si>
    <t>373</t>
  </si>
  <si>
    <t>380</t>
  </si>
  <si>
    <t>(стр.170  + стр.210 + стр.230 + стр.260 + стр.290 + стр.310 + стр.320 + стр. 330 + стр.370 + стр. 380)</t>
  </si>
  <si>
    <t>470</t>
  </si>
  <si>
    <t>471</t>
  </si>
  <si>
    <t>472</t>
  </si>
  <si>
    <t>474</t>
  </si>
  <si>
    <t>490</t>
  </si>
  <si>
    <t>510</t>
  </si>
  <si>
    <t>511</t>
  </si>
  <si>
    <t>512</t>
  </si>
  <si>
    <t>513</t>
  </si>
  <si>
    <t>514</t>
  </si>
  <si>
    <t>515</t>
  </si>
  <si>
    <t>516</t>
  </si>
  <si>
    <t>530</t>
  </si>
  <si>
    <t>531</t>
  </si>
  <si>
    <t>532</t>
  </si>
  <si>
    <t>533</t>
  </si>
  <si>
    <t>534</t>
  </si>
  <si>
    <t>536</t>
  </si>
  <si>
    <t>570</t>
  </si>
  <si>
    <t>580</t>
  </si>
  <si>
    <t>590</t>
  </si>
  <si>
    <t>620</t>
  </si>
  <si>
    <t>623</t>
  </si>
  <si>
    <t>623¹</t>
  </si>
  <si>
    <t>624</t>
  </si>
  <si>
    <t>625</t>
  </si>
  <si>
    <t>626</t>
  </si>
  <si>
    <t xml:space="preserve">1.4. Общая балансовая стоимость недвижимого муниципального имущества:
- Стоимость имущества, закрепленного собственником имущества за учреждением на праве оперативного управления составляет, - 51 277 692,65;
- Стоимость имущества, приобретенного учреждением за счет выделенных собственником имущества учреждения средств составляет, - нет;
- Стоимость имущества, приобретенного учреждением (подразделением) за счет доходов, полученных от иной приносящей доход деятельности - нет;
1.5 Стоимость движимого муниципального имущества составляет, - 6 188 301,27,
в том числе балансовая стоимость особо ценного движимого имущества составляет, - 1 979 880,26.
</t>
  </si>
  <si>
    <t>44 (4)</t>
  </si>
  <si>
    <t>02.01.2019</t>
  </si>
  <si>
    <t>20906230590</t>
  </si>
  <si>
    <t>Субсидия на выполнение государственного (муниципального) задания</t>
  </si>
  <si>
    <t>Изменение 2020</t>
  </si>
  <si>
    <t>Уточненный ПФХД 2020</t>
  </si>
  <si>
    <t>Изменение 2021</t>
  </si>
  <si>
    <t>Уточненный ПФХД 2021</t>
  </si>
  <si>
    <t>131</t>
  </si>
  <si>
    <t>Z</t>
  </si>
  <si>
    <t>Z1</t>
  </si>
  <si>
    <t>23000#211</t>
  </si>
  <si>
    <t>Z3</t>
  </si>
  <si>
    <t>23000#212</t>
  </si>
  <si>
    <t>U21004</t>
  </si>
  <si>
    <t>U21005</t>
  </si>
  <si>
    <t>23000#21221019</t>
  </si>
  <si>
    <t>346</t>
  </si>
  <si>
    <t>23000#21121014</t>
  </si>
  <si>
    <t>23000#21121018</t>
  </si>
  <si>
    <t>23000#21121020</t>
  </si>
  <si>
    <t>112</t>
  </si>
  <si>
    <t>266</t>
  </si>
  <si>
    <t>221</t>
  </si>
  <si>
    <t>223</t>
  </si>
  <si>
    <t>U22301</t>
  </si>
  <si>
    <t>U22302</t>
  </si>
  <si>
    <t>U22303</t>
  </si>
  <si>
    <t>344</t>
  </si>
  <si>
    <t>U29101</t>
  </si>
  <si>
    <t>U29103</t>
  </si>
  <si>
    <t>853</t>
  </si>
  <si>
    <t>Остаток на конец 02.01.2019</t>
  </si>
  <si>
    <t>"23" ноября 2018 г.</t>
  </si>
  <si>
    <t>44 (2)</t>
  </si>
  <si>
    <t>Приносящая доход деятельность (собственные доходы учреждения)</t>
  </si>
  <si>
    <t>V13003</t>
  </si>
  <si>
    <t>V13005</t>
  </si>
  <si>
    <t>342</t>
  </si>
  <si>
    <t>V341</t>
  </si>
  <si>
    <t>345</t>
  </si>
  <si>
    <t>V343</t>
  </si>
  <si>
    <t>V342</t>
  </si>
  <si>
    <t>V344</t>
  </si>
  <si>
    <t>27 (5)</t>
  </si>
  <si>
    <t>183</t>
  </si>
  <si>
    <t>S018</t>
  </si>
  <si>
    <t>227</t>
  </si>
  <si>
    <t>343</t>
  </si>
  <si>
    <t>27</t>
  </si>
  <si>
    <t>80030</t>
  </si>
  <si>
    <t>0707</t>
  </si>
  <si>
    <t xml:space="preserve">  прочие выплаты</t>
  </si>
  <si>
    <t xml:space="preserve">           прочие налоги и сборы</t>
  </si>
  <si>
    <t>иные платежи</t>
  </si>
  <si>
    <t>19</t>
  </si>
  <si>
    <t>2021</t>
  </si>
  <si>
    <t>240</t>
  </si>
  <si>
    <t xml:space="preserve">   03  декабря 2018 г.</t>
  </si>
  <si>
    <r>
      <rPr>
        <sz val="12"/>
        <rFont val="Calibri"/>
        <family val="2"/>
        <charset val="204"/>
      </rPr>
      <t xml:space="preserve">− </t>
    </r>
    <r>
      <rPr>
        <sz val="12"/>
        <rFont val="Times New Roman"/>
        <family val="1"/>
        <charset val="204"/>
      </rPr>
      <t>образование дошкольное.</t>
    </r>
  </si>
</sst>
</file>

<file path=xl/styles.xml><?xml version="1.0" encoding="utf-8"?>
<styleSheet xmlns="http://schemas.openxmlformats.org/spreadsheetml/2006/main">
  <numFmts count="6">
    <numFmt numFmtId="164" formatCode="[=0]&quot;−&quot;;General"/>
    <numFmt numFmtId="165" formatCode="[=0]&quot;&quot;;General"/>
    <numFmt numFmtId="166" formatCode="0.000"/>
    <numFmt numFmtId="167" formatCode="0.00;[Red]\-0.00"/>
    <numFmt numFmtId="168" formatCode="#,##0.00;[Red]\-#,##0.00"/>
    <numFmt numFmtId="169" formatCode="#,##0.00_р_."/>
  </numFmts>
  <fonts count="36">
    <font>
      <sz val="8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Arial"/>
      <family val="2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Calibri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 Cyr"/>
      <family val="2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8"/>
      <color indexed="24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9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Arial Cyr"/>
      <family val="2"/>
    </font>
    <font>
      <sz val="12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BF0"/>
        <bgColor auto="1"/>
      </patternFill>
    </fill>
    <fill>
      <patternFill patternType="solid">
        <fgColor rgb="FFFFFCD8"/>
        <bgColor auto="1"/>
      </patternFill>
    </fill>
    <fill>
      <patternFill patternType="solid">
        <fgColor rgb="FFDFEBD8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3AC86"/>
      </left>
      <right/>
      <top/>
      <bottom style="thin">
        <color rgb="FFB3AC86"/>
      </bottom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8">
    <xf numFmtId="0" fontId="0" fillId="0" borderId="0"/>
    <xf numFmtId="0" fontId="14" fillId="0" borderId="0"/>
    <xf numFmtId="49" fontId="15" fillId="3" borderId="14">
      <alignment horizontal="center" shrinkToFit="1"/>
    </xf>
    <xf numFmtId="0" fontId="15" fillId="3" borderId="15">
      <alignment horizontal="center" wrapText="1"/>
    </xf>
    <xf numFmtId="0" fontId="16" fillId="3" borderId="16">
      <alignment horizontal="center" wrapText="1"/>
    </xf>
    <xf numFmtId="0" fontId="15" fillId="3" borderId="0">
      <alignment horizontal="center" wrapText="1"/>
    </xf>
    <xf numFmtId="0" fontId="15" fillId="3" borderId="17">
      <alignment horizontal="center" wrapText="1"/>
    </xf>
    <xf numFmtId="0" fontId="17" fillId="3" borderId="15">
      <alignment horizontal="center" wrapText="1"/>
    </xf>
    <xf numFmtId="49" fontId="17" fillId="3" borderId="16">
      <alignment horizontal="center" shrinkToFit="1"/>
    </xf>
    <xf numFmtId="0" fontId="17" fillId="3" borderId="0">
      <alignment horizontal="left" wrapText="1"/>
    </xf>
    <xf numFmtId="49" fontId="17" fillId="3" borderId="16">
      <alignment horizontal="center" vertical="center" shrinkToFit="1"/>
    </xf>
    <xf numFmtId="0" fontId="17" fillId="3" borderId="15">
      <alignment horizontal="center" vertical="center" wrapText="1"/>
    </xf>
    <xf numFmtId="0" fontId="16" fillId="3" borderId="17">
      <alignment wrapText="1"/>
    </xf>
    <xf numFmtId="0" fontId="16" fillId="3" borderId="17">
      <alignment horizontal="center" wrapText="1"/>
    </xf>
    <xf numFmtId="0" fontId="17" fillId="3" borderId="16">
      <alignment horizontal="center" shrinkToFit="1"/>
    </xf>
    <xf numFmtId="0" fontId="17" fillId="3" borderId="14"/>
    <xf numFmtId="0" fontId="17" fillId="3" borderId="18"/>
    <xf numFmtId="0" fontId="18" fillId="3" borderId="16">
      <alignment horizontal="center" vertical="center" wrapText="1" shrinkToFit="1"/>
    </xf>
    <xf numFmtId="4" fontId="16" fillId="2" borderId="16">
      <alignment horizontal="right" vertical="top" shrinkToFit="1"/>
    </xf>
    <xf numFmtId="4" fontId="16" fillId="4" borderId="16">
      <alignment horizontal="right" vertical="top" shrinkToFit="1"/>
    </xf>
    <xf numFmtId="49" fontId="17" fillId="3" borderId="16">
      <alignment horizontal="center" vertical="top" shrinkToFit="1"/>
    </xf>
    <xf numFmtId="4" fontId="17" fillId="0" borderId="16">
      <alignment horizontal="right" vertical="top" shrinkToFit="1"/>
    </xf>
    <xf numFmtId="0" fontId="17" fillId="0" borderId="17"/>
    <xf numFmtId="0" fontId="20" fillId="0" borderId="0"/>
    <xf numFmtId="0" fontId="20" fillId="0" borderId="14"/>
    <xf numFmtId="0" fontId="17" fillId="3" borderId="0"/>
    <xf numFmtId="0" fontId="20" fillId="0" borderId="17"/>
    <xf numFmtId="0" fontId="17" fillId="0" borderId="0"/>
    <xf numFmtId="0" fontId="20" fillId="0" borderId="0">
      <alignment horizontal="left" vertical="top" wrapText="1"/>
    </xf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5" borderId="0"/>
    <xf numFmtId="0" fontId="17" fillId="5" borderId="14"/>
    <xf numFmtId="0" fontId="15" fillId="3" borderId="0">
      <alignment horizontal="right" wrapText="1"/>
    </xf>
    <xf numFmtId="0" fontId="17" fillId="3" borderId="14">
      <alignment horizontal="left" wrapText="1"/>
    </xf>
    <xf numFmtId="0" fontId="17" fillId="3" borderId="18">
      <alignment horizontal="left" wrapText="1"/>
    </xf>
    <xf numFmtId="0" fontId="16" fillId="3" borderId="16">
      <alignment horizontal="left" vertical="top" wrapText="1" shrinkToFit="1"/>
    </xf>
    <xf numFmtId="0" fontId="17" fillId="5" borderId="17"/>
    <xf numFmtId="0" fontId="17" fillId="5" borderId="18"/>
    <xf numFmtId="0" fontId="20" fillId="0" borderId="14">
      <alignment horizontal="center"/>
    </xf>
    <xf numFmtId="0" fontId="20" fillId="0" borderId="17">
      <alignment horizontal="center"/>
    </xf>
    <xf numFmtId="0" fontId="20" fillId="0" borderId="0">
      <alignment shrinkToFit="1"/>
    </xf>
    <xf numFmtId="0" fontId="17" fillId="0" borderId="0">
      <alignment horizontal="left" wrapText="1"/>
    </xf>
    <xf numFmtId="0" fontId="23" fillId="0" borderId="0"/>
    <xf numFmtId="0" fontId="17" fillId="0" borderId="18"/>
  </cellStyleXfs>
  <cellXfs count="495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/>
    <xf numFmtId="0" fontId="1" fillId="0" borderId="0" xfId="0" applyNumberFormat="1" applyFont="1" applyBorder="1" applyAlignment="1">
      <alignment vertical="top"/>
    </xf>
    <xf numFmtId="0" fontId="0" fillId="0" borderId="0" xfId="0" applyBorder="1" applyAlignment="1">
      <alignment horizontal="left"/>
    </xf>
    <xf numFmtId="0" fontId="10" fillId="0" borderId="0" xfId="0" applyNumberFormat="1" applyFont="1" applyBorder="1" applyAlignment="1">
      <alignment vertical="top" wrapText="1"/>
    </xf>
    <xf numFmtId="0" fontId="2" fillId="0" borderId="0" xfId="0" applyNumberFormat="1" applyFont="1" applyAlignment="1"/>
    <xf numFmtId="0" fontId="12" fillId="0" borderId="0" xfId="0" applyFont="1" applyAlignment="1">
      <alignment horizontal="left"/>
    </xf>
    <xf numFmtId="0" fontId="6" fillId="0" borderId="0" xfId="0" applyFont="1" applyAlignment="1"/>
    <xf numFmtId="0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0" xfId="0" applyNumberFormat="1" applyAlignment="1">
      <alignment horizontal="left" vertical="top"/>
    </xf>
    <xf numFmtId="0" fontId="21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2" xfId="0" applyNumberFormat="1" applyFont="1" applyBorder="1" applyAlignment="1">
      <alignment horizontal="left" vertical="top"/>
    </xf>
    <xf numFmtId="0" fontId="3" fillId="0" borderId="0" xfId="0" applyNumberFormat="1" applyFont="1" applyAlignment="1">
      <alignment horizontal="centerContinuous" vertical="top"/>
    </xf>
    <xf numFmtId="4" fontId="22" fillId="7" borderId="20" xfId="0" applyNumberFormat="1" applyFont="1" applyFill="1" applyBorder="1" applyAlignment="1">
      <alignment horizontal="right" vertical="top"/>
    </xf>
    <xf numFmtId="1" fontId="22" fillId="7" borderId="20" xfId="0" applyNumberFormat="1" applyFont="1" applyFill="1" applyBorder="1" applyAlignment="1">
      <alignment horizontal="right" vertical="top"/>
    </xf>
    <xf numFmtId="4" fontId="13" fillId="8" borderId="20" xfId="0" applyNumberFormat="1" applyFont="1" applyFill="1" applyBorder="1" applyAlignment="1">
      <alignment horizontal="right" vertical="top"/>
    </xf>
    <xf numFmtId="1" fontId="13" fillId="8" borderId="20" xfId="0" applyNumberFormat="1" applyFont="1" applyFill="1" applyBorder="1" applyAlignment="1">
      <alignment horizontal="right" vertical="top"/>
    </xf>
    <xf numFmtId="4" fontId="3" fillId="8" borderId="20" xfId="0" applyNumberFormat="1" applyFont="1" applyFill="1" applyBorder="1" applyAlignment="1">
      <alignment horizontal="right" vertical="top"/>
    </xf>
    <xf numFmtId="1" fontId="3" fillId="8" borderId="20" xfId="0" applyNumberFormat="1" applyFont="1" applyFill="1" applyBorder="1" applyAlignment="1">
      <alignment horizontal="right" vertical="top"/>
    </xf>
    <xf numFmtId="4" fontId="3" fillId="0" borderId="20" xfId="0" applyNumberFormat="1" applyFont="1" applyBorder="1" applyAlignment="1">
      <alignment horizontal="right" vertical="top"/>
    </xf>
    <xf numFmtId="1" fontId="3" fillId="0" borderId="20" xfId="0" applyNumberFormat="1" applyFont="1" applyBorder="1" applyAlignment="1">
      <alignment horizontal="right" vertical="top"/>
    </xf>
    <xf numFmtId="0" fontId="3" fillId="0" borderId="20" xfId="0" applyNumberFormat="1" applyFont="1" applyBorder="1" applyAlignment="1">
      <alignment horizontal="center" vertical="top" wrapText="1"/>
    </xf>
    <xf numFmtId="1" fontId="3" fillId="0" borderId="20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left" vertical="top" wrapText="1"/>
    </xf>
    <xf numFmtId="166" fontId="3" fillId="0" borderId="20" xfId="0" applyNumberFormat="1" applyFont="1" applyBorder="1" applyAlignment="1">
      <alignment horizontal="right" vertical="top" wrapText="1"/>
    </xf>
    <xf numFmtId="167" fontId="3" fillId="0" borderId="20" xfId="0" applyNumberFormat="1" applyFont="1" applyBorder="1" applyAlignment="1">
      <alignment horizontal="right" vertical="top" wrapText="1"/>
    </xf>
    <xf numFmtId="2" fontId="22" fillId="7" borderId="20" xfId="0" applyNumberFormat="1" applyFont="1" applyFill="1" applyBorder="1" applyAlignment="1">
      <alignment horizontal="right" vertical="top"/>
    </xf>
    <xf numFmtId="2" fontId="13" fillId="8" borderId="20" xfId="0" applyNumberFormat="1" applyFont="1" applyFill="1" applyBorder="1" applyAlignment="1">
      <alignment horizontal="right" vertical="top"/>
    </xf>
    <xf numFmtId="2" fontId="3" fillId="8" borderId="20" xfId="0" applyNumberFormat="1" applyFont="1" applyFill="1" applyBorder="1" applyAlignment="1">
      <alignment horizontal="right" vertical="top"/>
    </xf>
    <xf numFmtId="2" fontId="3" fillId="0" borderId="20" xfId="0" applyNumberFormat="1" applyFont="1" applyBorder="1" applyAlignment="1">
      <alignment horizontal="right" vertical="top"/>
    </xf>
    <xf numFmtId="0" fontId="3" fillId="0" borderId="21" xfId="0" applyNumberFormat="1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top" wrapText="1"/>
    </xf>
    <xf numFmtId="0" fontId="3" fillId="0" borderId="23" xfId="0" applyNumberFormat="1" applyFont="1" applyBorder="1" applyAlignment="1">
      <alignment horizontal="left" vertical="top" wrapText="1"/>
    </xf>
    <xf numFmtId="0" fontId="3" fillId="0" borderId="20" xfId="0" applyNumberFormat="1" applyFont="1" applyBorder="1" applyAlignment="1">
      <alignment horizontal="right" vertical="top"/>
    </xf>
    <xf numFmtId="0" fontId="3" fillId="0" borderId="20" xfId="0" applyNumberFormat="1" applyFont="1" applyBorder="1" applyAlignment="1">
      <alignment horizontal="right" vertical="top" wrapText="1"/>
    </xf>
    <xf numFmtId="3" fontId="22" fillId="7" borderId="20" xfId="0" applyNumberFormat="1" applyFont="1" applyFill="1" applyBorder="1" applyAlignment="1">
      <alignment horizontal="right" vertical="top"/>
    </xf>
    <xf numFmtId="3" fontId="13" fillId="8" borderId="20" xfId="0" applyNumberFormat="1" applyFont="1" applyFill="1" applyBorder="1" applyAlignment="1">
      <alignment horizontal="right" vertical="top"/>
    </xf>
    <xf numFmtId="3" fontId="3" fillId="8" borderId="20" xfId="0" applyNumberFormat="1" applyFont="1" applyFill="1" applyBorder="1" applyAlignment="1">
      <alignment horizontal="right" vertical="top"/>
    </xf>
    <xf numFmtId="3" fontId="3" fillId="0" borderId="20" xfId="0" applyNumberFormat="1" applyFont="1" applyBorder="1" applyAlignment="1">
      <alignment horizontal="right" vertical="top"/>
    </xf>
    <xf numFmtId="4" fontId="22" fillId="6" borderId="19" xfId="0" applyNumberFormat="1" applyFont="1" applyFill="1" applyBorder="1" applyAlignment="1">
      <alignment horizontal="right" vertical="top"/>
    </xf>
    <xf numFmtId="3" fontId="22" fillId="6" borderId="19" xfId="0" applyNumberFormat="1" applyFont="1" applyFill="1" applyBorder="1" applyAlignment="1">
      <alignment horizontal="right" vertical="top"/>
    </xf>
    <xf numFmtId="4" fontId="22" fillId="7" borderId="24" xfId="0" applyNumberFormat="1" applyFont="1" applyFill="1" applyBorder="1" applyAlignment="1">
      <alignment horizontal="right" vertical="top"/>
    </xf>
    <xf numFmtId="1" fontId="22" fillId="7" borderId="24" xfId="0" applyNumberFormat="1" applyFont="1" applyFill="1" applyBorder="1" applyAlignment="1">
      <alignment horizontal="right" vertical="top"/>
    </xf>
    <xf numFmtId="0" fontId="22" fillId="9" borderId="3" xfId="0" applyNumberFormat="1" applyFont="1" applyFill="1" applyBorder="1" applyAlignment="1">
      <alignment horizontal="center" vertical="top" wrapText="1"/>
    </xf>
    <xf numFmtId="0" fontId="22" fillId="9" borderId="3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11" borderId="28" xfId="0" applyFill="1" applyBorder="1" applyAlignment="1">
      <alignment horizontal="center" vertical="top"/>
    </xf>
    <xf numFmtId="168" fontId="0" fillId="12" borderId="28" xfId="0" applyNumberFormat="1" applyFill="1" applyBorder="1" applyAlignment="1">
      <alignment horizontal="right" vertical="top"/>
    </xf>
    <xf numFmtId="168" fontId="0" fillId="13" borderId="28" xfId="0" applyNumberFormat="1" applyFill="1" applyBorder="1" applyAlignment="1">
      <alignment horizontal="right" vertical="top"/>
    </xf>
    <xf numFmtId="168" fontId="0" fillId="13" borderId="29" xfId="0" applyNumberForma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27" fillId="11" borderId="28" xfId="0" applyFont="1" applyFill="1" applyBorder="1" applyAlignment="1">
      <alignment horizontal="center" vertical="top"/>
    </xf>
    <xf numFmtId="165" fontId="27" fillId="13" borderId="28" xfId="0" applyNumberFormat="1" applyFont="1" applyFill="1" applyBorder="1" applyAlignment="1">
      <alignment horizontal="right" vertical="top"/>
    </xf>
    <xf numFmtId="168" fontId="27" fillId="13" borderId="28" xfId="0" applyNumberFormat="1" applyFont="1" applyFill="1" applyBorder="1" applyAlignment="1">
      <alignment horizontal="right" vertical="top"/>
    </xf>
    <xf numFmtId="168" fontId="27" fillId="13" borderId="29" xfId="0" applyNumberFormat="1" applyFont="1" applyFill="1" applyBorder="1" applyAlignment="1">
      <alignment horizontal="right" vertical="top"/>
    </xf>
    <xf numFmtId="0" fontId="27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26" fillId="0" borderId="3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 indent="1"/>
    </xf>
    <xf numFmtId="0" fontId="26" fillId="0" borderId="1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0" xfId="0" applyFont="1" applyAlignment="1">
      <alignment horizontal="left" indent="1"/>
    </xf>
    <xf numFmtId="0" fontId="26" fillId="0" borderId="33" xfId="0" applyFont="1" applyBorder="1" applyAlignment="1">
      <alignment horizontal="center"/>
    </xf>
    <xf numFmtId="0" fontId="30" fillId="15" borderId="35" xfId="0" applyFont="1" applyFill="1" applyBorder="1" applyAlignment="1">
      <alignment horizontal="centerContinuous" vertical="center" wrapText="1"/>
    </xf>
    <xf numFmtId="0" fontId="30" fillId="15" borderId="18" xfId="0" applyFont="1" applyFill="1" applyBorder="1" applyAlignment="1">
      <alignment horizontal="centerContinuous" vertical="center" wrapText="1"/>
    </xf>
    <xf numFmtId="0" fontId="30" fillId="15" borderId="36" xfId="0" applyFont="1" applyFill="1" applyBorder="1" applyAlignment="1">
      <alignment horizontal="centerContinuous" vertical="center" wrapText="1"/>
    </xf>
    <xf numFmtId="0" fontId="30" fillId="0" borderId="0" xfId="0" applyFont="1" applyAlignment="1">
      <alignment horizontal="center" vertical="center" wrapText="1"/>
    </xf>
    <xf numFmtId="0" fontId="26" fillId="15" borderId="37" xfId="0" applyFont="1" applyFill="1" applyBorder="1" applyAlignment="1">
      <alignment horizontal="center" vertical="center" wrapText="1"/>
    </xf>
    <xf numFmtId="0" fontId="26" fillId="15" borderId="38" xfId="0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top"/>
    </xf>
    <xf numFmtId="164" fontId="0" fillId="16" borderId="37" xfId="0" applyNumberFormat="1" applyFill="1" applyBorder="1" applyAlignment="1">
      <alignment horizontal="right" vertical="top"/>
    </xf>
    <xf numFmtId="4" fontId="0" fillId="16" borderId="37" xfId="0" applyNumberFormat="1" applyFill="1" applyBorder="1" applyAlignment="1">
      <alignment horizontal="right" vertical="top"/>
    </xf>
    <xf numFmtId="4" fontId="0" fillId="16" borderId="43" xfId="0" applyNumberFormat="1" applyFill="1" applyBorder="1" applyAlignment="1">
      <alignment horizontal="right" vertical="top"/>
    </xf>
    <xf numFmtId="0" fontId="0" fillId="15" borderId="44" xfId="0" applyFill="1" applyBorder="1" applyAlignment="1">
      <alignment horizontal="center" vertical="top"/>
    </xf>
    <xf numFmtId="0" fontId="0" fillId="15" borderId="45" xfId="0" applyFill="1" applyBorder="1" applyAlignment="1">
      <alignment horizontal="left" vertical="top"/>
    </xf>
    <xf numFmtId="0" fontId="0" fillId="15" borderId="46" xfId="0" applyFill="1" applyBorder="1" applyAlignment="1">
      <alignment horizontal="left" vertical="top"/>
    </xf>
    <xf numFmtId="164" fontId="0" fillId="17" borderId="37" xfId="0" applyNumberFormat="1" applyFill="1" applyBorder="1" applyAlignment="1">
      <alignment horizontal="right" vertical="top"/>
    </xf>
    <xf numFmtId="4" fontId="0" fillId="17" borderId="37" xfId="0" applyNumberFormat="1" applyFill="1" applyBorder="1" applyAlignment="1">
      <alignment horizontal="right" vertical="top"/>
    </xf>
    <xf numFmtId="164" fontId="0" fillId="16" borderId="43" xfId="0" applyNumberFormat="1" applyFill="1" applyBorder="1" applyAlignment="1">
      <alignment horizontal="right" vertical="top"/>
    </xf>
    <xf numFmtId="0" fontId="0" fillId="0" borderId="47" xfId="0" applyBorder="1" applyAlignment="1">
      <alignment horizontal="center" vertical="top"/>
    </xf>
    <xf numFmtId="164" fontId="0" fillId="16" borderId="48" xfId="0" applyNumberFormat="1" applyFill="1" applyBorder="1" applyAlignment="1">
      <alignment horizontal="right" vertical="top"/>
    </xf>
    <xf numFmtId="164" fontId="0" fillId="16" borderId="49" xfId="0" applyNumberFormat="1" applyFill="1" applyBorder="1" applyAlignment="1">
      <alignment horizontal="right" vertical="top"/>
    </xf>
    <xf numFmtId="0" fontId="28" fillId="0" borderId="50" xfId="0" applyFont="1" applyBorder="1" applyAlignment="1">
      <alignment horizontal="left"/>
    </xf>
    <xf numFmtId="0" fontId="28" fillId="0" borderId="5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30" fillId="15" borderId="36" xfId="0" applyFont="1" applyFill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44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8" fillId="0" borderId="4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164" fontId="0" fillId="17" borderId="48" xfId="0" applyNumberFormat="1" applyFill="1" applyBorder="1" applyAlignment="1">
      <alignment horizontal="right" vertical="top"/>
    </xf>
    <xf numFmtId="0" fontId="28" fillId="0" borderId="0" xfId="0" applyFont="1" applyAlignment="1">
      <alignment horizontal="left"/>
    </xf>
    <xf numFmtId="0" fontId="0" fillId="0" borderId="52" xfId="0" applyBorder="1" applyAlignment="1">
      <alignment horizontal="center" vertical="top"/>
    </xf>
    <xf numFmtId="164" fontId="0" fillId="16" borderId="53" xfId="0" applyNumberFormat="1" applyFill="1" applyBorder="1" applyAlignment="1">
      <alignment horizontal="right" vertical="top"/>
    </xf>
    <xf numFmtId="164" fontId="0" fillId="16" borderId="54" xfId="0" applyNumberFormat="1" applyFill="1" applyBorder="1" applyAlignment="1">
      <alignment horizontal="right" vertical="top"/>
    </xf>
    <xf numFmtId="0" fontId="0" fillId="0" borderId="55" xfId="0" applyBorder="1" applyAlignment="1">
      <alignment horizontal="center" vertical="top"/>
    </xf>
    <xf numFmtId="164" fontId="0" fillId="17" borderId="35" xfId="0" applyNumberFormat="1" applyFill="1" applyBorder="1" applyAlignment="1">
      <alignment horizontal="right" vertical="top"/>
    </xf>
    <xf numFmtId="164" fontId="0" fillId="16" borderId="35" xfId="0" applyNumberFormat="1" applyFill="1" applyBorder="1" applyAlignment="1">
      <alignment horizontal="right" vertical="top"/>
    </xf>
    <xf numFmtId="164" fontId="0" fillId="16" borderId="56" xfId="0" applyNumberFormat="1" applyFill="1" applyBorder="1" applyAlignment="1">
      <alignment horizontal="right" vertical="top"/>
    </xf>
    <xf numFmtId="0" fontId="29" fillId="0" borderId="39" xfId="0" applyFont="1" applyBorder="1" applyAlignment="1">
      <alignment horizontal="left"/>
    </xf>
    <xf numFmtId="0" fontId="29" fillId="0" borderId="40" xfId="0" applyFont="1" applyBorder="1" applyAlignment="1">
      <alignment horizontal="left"/>
    </xf>
    <xf numFmtId="0" fontId="29" fillId="0" borderId="41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4" fontId="0" fillId="16" borderId="48" xfId="0" applyNumberFormat="1" applyFill="1" applyBorder="1" applyAlignment="1">
      <alignment horizontal="right" vertical="top"/>
    </xf>
    <xf numFmtId="4" fontId="0" fillId="16" borderId="49" xfId="0" applyNumberFormat="1" applyFill="1" applyBorder="1" applyAlignment="1">
      <alignment horizontal="right" vertical="top"/>
    </xf>
    <xf numFmtId="0" fontId="30" fillId="0" borderId="37" xfId="0" applyFont="1" applyBorder="1" applyAlignment="1">
      <alignment horizontal="center" vertical="center"/>
    </xf>
    <xf numFmtId="2" fontId="0" fillId="17" borderId="37" xfId="0" applyNumberFormat="1" applyFill="1" applyBorder="1" applyAlignment="1">
      <alignment horizontal="right" vertical="top"/>
    </xf>
    <xf numFmtId="4" fontId="0" fillId="17" borderId="48" xfId="0" applyNumberFormat="1" applyFill="1" applyBorder="1" applyAlignment="1">
      <alignment horizontal="right" vertical="top"/>
    </xf>
    <xf numFmtId="0" fontId="26" fillId="0" borderId="42" xfId="0" applyFont="1" applyBorder="1" applyAlignment="1">
      <alignment horizontal="center" vertical="top"/>
    </xf>
    <xf numFmtId="164" fontId="26" fillId="17" borderId="37" xfId="0" applyNumberFormat="1" applyFont="1" applyFill="1" applyBorder="1" applyAlignment="1">
      <alignment horizontal="right" vertical="top"/>
    </xf>
    <xf numFmtId="164" fontId="26" fillId="16" borderId="37" xfId="0" applyNumberFormat="1" applyFont="1" applyFill="1" applyBorder="1" applyAlignment="1">
      <alignment horizontal="right" vertical="top"/>
    </xf>
    <xf numFmtId="4" fontId="26" fillId="17" borderId="37" xfId="0" applyNumberFormat="1" applyFont="1" applyFill="1" applyBorder="1" applyAlignment="1">
      <alignment horizontal="right" vertical="top"/>
    </xf>
    <xf numFmtId="164" fontId="26" fillId="16" borderId="43" xfId="0" applyNumberFormat="1" applyFont="1" applyFill="1" applyBorder="1" applyAlignment="1">
      <alignment horizontal="right" vertical="top"/>
    </xf>
    <xf numFmtId="4" fontId="26" fillId="16" borderId="37" xfId="0" applyNumberFormat="1" applyFont="1" applyFill="1" applyBorder="1" applyAlignment="1">
      <alignment horizontal="right" vertical="top"/>
    </xf>
    <xf numFmtId="4" fontId="26" fillId="16" borderId="43" xfId="0" applyNumberFormat="1" applyFont="1" applyFill="1" applyBorder="1" applyAlignment="1">
      <alignment horizontal="right" vertical="top"/>
    </xf>
    <xf numFmtId="0" fontId="29" fillId="0" borderId="44" xfId="0" applyFont="1" applyBorder="1" applyAlignment="1">
      <alignment horizontal="left"/>
    </xf>
    <xf numFmtId="0" fontId="29" fillId="0" borderId="45" xfId="0" applyFont="1" applyBorder="1" applyAlignment="1">
      <alignment horizontal="left"/>
    </xf>
    <xf numFmtId="0" fontId="29" fillId="0" borderId="46" xfId="0" applyFont="1" applyBorder="1" applyAlignment="1">
      <alignment horizontal="left"/>
    </xf>
    <xf numFmtId="49" fontId="31" fillId="3" borderId="14" xfId="20" applyFont="1" applyBorder="1" applyAlignment="1" applyProtection="1">
      <alignment horizontal="center" shrinkToFit="1"/>
    </xf>
    <xf numFmtId="0" fontId="31" fillId="0" borderId="15" xfId="42" applyNumberFormat="1" applyFont="1" applyBorder="1" applyAlignment="1" applyProtection="1">
      <alignment horizontal="center" wrapText="1"/>
    </xf>
    <xf numFmtId="0" fontId="31" fillId="0" borderId="16" xfId="27" applyNumberFormat="1" applyFont="1" applyBorder="1" applyAlignment="1" applyProtection="1">
      <alignment horizontal="center" wrapText="1"/>
    </xf>
    <xf numFmtId="0" fontId="32" fillId="0" borderId="0" xfId="46" applyNumberFormat="1" applyFont="1" applyProtection="1"/>
    <xf numFmtId="0" fontId="26" fillId="0" borderId="0" xfId="0" applyFont="1" applyProtection="1">
      <protection locked="0"/>
    </xf>
    <xf numFmtId="0" fontId="31" fillId="3" borderId="0" xfId="36" applyNumberFormat="1" applyFont="1" applyAlignment="1" applyProtection="1">
      <alignment horizontal="center" wrapText="1"/>
    </xf>
    <xf numFmtId="0" fontId="31" fillId="0" borderId="17" xfId="21" applyNumberFormat="1" applyFont="1" applyBorder="1" applyAlignment="1" applyProtection="1">
      <alignment horizontal="center" wrapText="1"/>
    </xf>
    <xf numFmtId="0" fontId="33" fillId="3" borderId="15" xfId="25" applyNumberFormat="1" applyFont="1" applyBorder="1" applyAlignment="1" applyProtection="1">
      <alignment horizontal="center" wrapText="1"/>
    </xf>
    <xf numFmtId="49" fontId="33" fillId="0" borderId="16" xfId="28" applyNumberFormat="1" applyFont="1" applyBorder="1" applyAlignment="1" applyProtection="1">
      <alignment horizontal="center" shrinkToFit="1"/>
    </xf>
    <xf numFmtId="49" fontId="33" fillId="0" borderId="16" xfId="44" applyNumberFormat="1" applyFont="1" applyBorder="1" applyAlignment="1" applyProtection="1">
      <alignment horizontal="center" vertical="center" shrinkToFit="1"/>
    </xf>
    <xf numFmtId="0" fontId="33" fillId="0" borderId="15" xfId="26" applyNumberFormat="1" applyFont="1" applyBorder="1" applyAlignment="1" applyProtection="1">
      <alignment horizontal="center" vertical="center" wrapText="1"/>
    </xf>
    <xf numFmtId="0" fontId="33" fillId="3" borderId="0" xfId="2" applyNumberFormat="1" applyFont="1" applyBorder="1" applyAlignment="1" applyProtection="1">
      <alignment horizontal="left" wrapText="1"/>
    </xf>
    <xf numFmtId="0" fontId="31" fillId="3" borderId="17" xfId="16" applyNumberFormat="1" applyFont="1" applyBorder="1" applyAlignment="1" applyProtection="1">
      <alignment wrapText="1"/>
    </xf>
    <xf numFmtId="0" fontId="31" fillId="0" borderId="17" xfId="24" applyNumberFormat="1" applyFont="1" applyBorder="1" applyAlignment="1" applyProtection="1">
      <alignment horizontal="center" wrapText="1"/>
    </xf>
    <xf numFmtId="0" fontId="33" fillId="0" borderId="16" xfId="45" applyNumberFormat="1" applyFont="1" applyBorder="1" applyAlignment="1" applyProtection="1">
      <alignment horizontal="center" shrinkToFit="1"/>
    </xf>
    <xf numFmtId="0" fontId="33" fillId="3" borderId="14" xfId="3" applyNumberFormat="1" applyFont="1" applyBorder="1" applyAlignment="1" applyProtection="1"/>
    <xf numFmtId="0" fontId="33" fillId="0" borderId="18" xfId="47" applyNumberFormat="1" applyFont="1" applyProtection="1"/>
    <xf numFmtId="0" fontId="34" fillId="3" borderId="16" xfId="4" applyNumberFormat="1" applyFont="1" applyAlignment="1" applyProtection="1">
      <alignment horizontal="center" vertical="center" wrapText="1"/>
    </xf>
    <xf numFmtId="4" fontId="31" fillId="3" borderId="16" xfId="17" applyNumberFormat="1" applyFont="1" applyAlignment="1" applyProtection="1">
      <alignment horizontal="right" vertical="top" shrinkToFit="1"/>
    </xf>
    <xf numFmtId="4" fontId="31" fillId="3" borderId="16" xfId="39" applyNumberFormat="1" applyFont="1" applyAlignment="1" applyProtection="1">
      <alignment horizontal="right" vertical="top" shrinkToFit="1"/>
    </xf>
    <xf numFmtId="49" fontId="33" fillId="3" borderId="16" xfId="6" applyNumberFormat="1" applyFont="1" applyBorder="1" applyAlignment="1" applyProtection="1">
      <alignment horizontal="center" vertical="top" shrinkToFit="1"/>
    </xf>
    <xf numFmtId="4" fontId="33" fillId="2" borderId="16" xfId="18" applyFont="1" applyProtection="1">
      <alignment horizontal="right" vertical="top" shrinkToFit="1"/>
    </xf>
    <xf numFmtId="0" fontId="33" fillId="3" borderId="17" xfId="7" applyNumberFormat="1" applyFont="1" applyBorder="1" applyAlignment="1" applyProtection="1"/>
    <xf numFmtId="0" fontId="32" fillId="3" borderId="0" xfId="8" applyNumberFormat="1" applyFont="1" applyBorder="1" applyAlignment="1" applyProtection="1"/>
    <xf numFmtId="0" fontId="32" fillId="3" borderId="14" xfId="11" applyNumberFormat="1" applyFont="1" applyBorder="1" applyAlignment="1" applyProtection="1"/>
    <xf numFmtId="0" fontId="32" fillId="5" borderId="25" xfId="40" applyNumberFormat="1" applyFont="1" applyBorder="1" applyAlignment="1" applyProtection="1">
      <alignment horizontal="left"/>
    </xf>
    <xf numFmtId="0" fontId="32" fillId="5" borderId="14" xfId="41" applyNumberFormat="1" applyFont="1" applyBorder="1" applyAlignment="1" applyProtection="1">
      <alignment horizontal="left"/>
    </xf>
    <xf numFmtId="0" fontId="33" fillId="0" borderId="0" xfId="43" applyNumberFormat="1" applyFont="1" applyBorder="1" applyAlignment="1" applyProtection="1"/>
    <xf numFmtId="0" fontId="33" fillId="3" borderId="0" xfId="13" applyNumberFormat="1" applyFont="1" applyBorder="1" applyAlignment="1" applyProtection="1"/>
    <xf numFmtId="0" fontId="32" fillId="3" borderId="17" xfId="12" applyNumberFormat="1" applyFont="1" applyAlignment="1" applyProtection="1"/>
    <xf numFmtId="0" fontId="32" fillId="4" borderId="26" xfId="19" applyNumberFormat="1" applyFont="1" applyBorder="1" applyAlignment="1" applyProtection="1"/>
    <xf numFmtId="0" fontId="32" fillId="3" borderId="0" xfId="9" applyNumberFormat="1" applyFont="1" applyAlignment="1" applyProtection="1">
      <alignment horizontal="left" vertical="top" wrapText="1"/>
    </xf>
    <xf numFmtId="1" fontId="4" fillId="0" borderId="8" xfId="0" applyNumberFormat="1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1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/>
    <xf numFmtId="1" fontId="6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10" xfId="0" applyNumberFormat="1" applyFont="1" applyBorder="1" applyAlignment="1">
      <alignment horizontal="left"/>
    </xf>
    <xf numFmtId="0" fontId="11" fillId="0" borderId="13" xfId="0" applyNumberFormat="1" applyFont="1" applyBorder="1" applyAlignment="1">
      <alignment horizontal="left"/>
    </xf>
    <xf numFmtId="169" fontId="11" fillId="0" borderId="9" xfId="0" applyNumberFormat="1" applyFont="1" applyBorder="1" applyAlignment="1">
      <alignment horizontal="right"/>
    </xf>
    <xf numFmtId="169" fontId="11" fillId="0" borderId="10" xfId="0" applyNumberFormat="1" applyFont="1" applyBorder="1" applyAlignment="1">
      <alignment horizontal="right"/>
    </xf>
    <xf numFmtId="169" fontId="11" fillId="0" borderId="13" xfId="0" applyNumberFormat="1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69" fontId="6" fillId="0" borderId="9" xfId="0" applyNumberFormat="1" applyFont="1" applyBorder="1" applyAlignment="1">
      <alignment horizontal="left"/>
    </xf>
    <xf numFmtId="169" fontId="6" fillId="0" borderId="10" xfId="0" applyNumberFormat="1" applyFont="1" applyBorder="1" applyAlignment="1">
      <alignment horizontal="left"/>
    </xf>
    <xf numFmtId="169" fontId="6" fillId="0" borderId="13" xfId="0" applyNumberFormat="1" applyFont="1" applyBorder="1" applyAlignment="1">
      <alignment horizontal="left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3" xfId="0" applyNumberFormat="1" applyFont="1" applyBorder="1" applyAlignment="1">
      <alignment horizontal="left" vertical="top" wrapText="1"/>
    </xf>
    <xf numFmtId="169" fontId="6" fillId="0" borderId="9" xfId="0" applyNumberFormat="1" applyFont="1" applyBorder="1" applyAlignment="1">
      <alignment horizontal="right"/>
    </xf>
    <xf numFmtId="169" fontId="6" fillId="0" borderId="10" xfId="0" applyNumberFormat="1" applyFont="1" applyBorder="1" applyAlignment="1">
      <alignment horizontal="right"/>
    </xf>
    <xf numFmtId="169" fontId="6" fillId="0" borderId="13" xfId="0" applyNumberFormat="1" applyFont="1" applyBorder="1" applyAlignment="1">
      <alignment horizontal="right"/>
    </xf>
    <xf numFmtId="0" fontId="6" fillId="0" borderId="10" xfId="0" applyNumberFormat="1" applyFont="1" applyBorder="1" applyAlignment="1">
      <alignment horizontal="left" vertical="top"/>
    </xf>
    <xf numFmtId="0" fontId="6" fillId="0" borderId="13" xfId="0" applyNumberFormat="1" applyFont="1" applyBorder="1" applyAlignment="1">
      <alignment horizontal="left" vertical="top"/>
    </xf>
    <xf numFmtId="0" fontId="11" fillId="0" borderId="10" xfId="0" applyNumberFormat="1" applyFont="1" applyBorder="1" applyAlignment="1">
      <alignment horizontal="left" wrapText="1"/>
    </xf>
    <xf numFmtId="0" fontId="11" fillId="0" borderId="13" xfId="0" applyNumberFormat="1" applyFont="1" applyBorder="1" applyAlignment="1">
      <alignment horizontal="left" wrapText="1"/>
    </xf>
    <xf numFmtId="169" fontId="11" fillId="10" borderId="9" xfId="0" applyNumberFormat="1" applyFont="1" applyFill="1" applyBorder="1" applyAlignment="1">
      <alignment horizontal="right"/>
    </xf>
    <xf numFmtId="169" fontId="11" fillId="10" borderId="10" xfId="0" applyNumberFormat="1" applyFont="1" applyFill="1" applyBorder="1" applyAlignment="1">
      <alignment horizontal="right"/>
    </xf>
    <xf numFmtId="169" fontId="11" fillId="10" borderId="13" xfId="0" applyNumberFormat="1" applyFont="1" applyFill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169" fontId="6" fillId="10" borderId="9" xfId="0" applyNumberFormat="1" applyFont="1" applyFill="1" applyBorder="1" applyAlignment="1">
      <alignment horizontal="left"/>
    </xf>
    <xf numFmtId="169" fontId="6" fillId="10" borderId="10" xfId="0" applyNumberFormat="1" applyFont="1" applyFill="1" applyBorder="1" applyAlignment="1">
      <alignment horizontal="left"/>
    </xf>
    <xf numFmtId="169" fontId="6" fillId="10" borderId="13" xfId="0" applyNumberFormat="1" applyFont="1" applyFill="1" applyBorder="1" applyAlignment="1">
      <alignment horizontal="left"/>
    </xf>
    <xf numFmtId="169" fontId="6" fillId="10" borderId="9" xfId="0" applyNumberFormat="1" applyFont="1" applyFill="1" applyBorder="1" applyAlignment="1">
      <alignment horizontal="right"/>
    </xf>
    <xf numFmtId="169" fontId="6" fillId="10" borderId="10" xfId="0" applyNumberFormat="1" applyFont="1" applyFill="1" applyBorder="1" applyAlignment="1">
      <alignment horizontal="right"/>
    </xf>
    <xf numFmtId="169" fontId="6" fillId="10" borderId="13" xfId="0" applyNumberFormat="1" applyFont="1" applyFill="1" applyBorder="1" applyAlignment="1">
      <alignment horizontal="right"/>
    </xf>
    <xf numFmtId="0" fontId="11" fillId="0" borderId="10" xfId="0" applyNumberFormat="1" applyFont="1" applyBorder="1" applyAlignment="1">
      <alignment horizontal="left" vertical="top"/>
    </xf>
    <xf numFmtId="0" fontId="11" fillId="0" borderId="13" xfId="0" applyNumberFormat="1" applyFont="1" applyBorder="1" applyAlignment="1">
      <alignment horizontal="left" vertical="top"/>
    </xf>
    <xf numFmtId="164" fontId="11" fillId="0" borderId="9" xfId="0" applyNumberFormat="1" applyFont="1" applyBorder="1" applyAlignment="1">
      <alignment horizontal="right"/>
    </xf>
    <xf numFmtId="164" fontId="11" fillId="0" borderId="10" xfId="0" applyNumberFormat="1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" fontId="4" fillId="0" borderId="12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12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49" fontId="7" fillId="0" borderId="8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" fontId="4" fillId="0" borderId="3" xfId="0" applyNumberFormat="1" applyFont="1" applyBorder="1" applyAlignment="1"/>
    <xf numFmtId="49" fontId="4" fillId="0" borderId="3" xfId="0" applyNumberFormat="1" applyFont="1" applyBorder="1" applyAlignment="1">
      <alignment horizontal="center"/>
    </xf>
    <xf numFmtId="4" fontId="4" fillId="0" borderId="9" xfId="0" applyNumberFormat="1" applyFont="1" applyBorder="1" applyAlignment="1"/>
    <xf numFmtId="4" fontId="4" fillId="0" borderId="10" xfId="0" applyNumberFormat="1" applyFont="1" applyBorder="1" applyAlignment="1"/>
    <xf numFmtId="4" fontId="4" fillId="0" borderId="13" xfId="0" applyNumberFormat="1" applyFont="1" applyBorder="1" applyAlignment="1"/>
    <xf numFmtId="4" fontId="4" fillId="0" borderId="8" xfId="0" applyNumberFormat="1" applyFont="1" applyBorder="1" applyAlignment="1"/>
    <xf numFmtId="4" fontId="4" fillId="0" borderId="6" xfId="0" applyNumberFormat="1" applyFont="1" applyBorder="1" applyAlignment="1"/>
    <xf numFmtId="4" fontId="4" fillId="0" borderId="7" xfId="0" applyNumberFormat="1" applyFont="1" applyBorder="1" applyAlignment="1"/>
    <xf numFmtId="4" fontId="4" fillId="0" borderId="12" xfId="0" applyNumberFormat="1" applyFont="1" applyBorder="1" applyAlignment="1"/>
    <xf numFmtId="4" fontId="4" fillId="0" borderId="0" xfId="0" applyNumberFormat="1" applyFont="1" applyBorder="1" applyAlignment="1"/>
    <xf numFmtId="4" fontId="4" fillId="0" borderId="11" xfId="0" applyNumberFormat="1" applyFont="1" applyBorder="1" applyAlignment="1"/>
    <xf numFmtId="4" fontId="4" fillId="0" borderId="1" xfId="0" applyNumberFormat="1" applyFont="1" applyBorder="1" applyAlignment="1"/>
    <xf numFmtId="4" fontId="4" fillId="0" borderId="2" xfId="0" applyNumberFormat="1" applyFont="1" applyBorder="1" applyAlignment="1"/>
    <xf numFmtId="4" fontId="4" fillId="0" borderId="5" xfId="0" applyNumberFormat="1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27" xfId="0" applyNumberFormat="1" applyFont="1" applyBorder="1" applyAlignment="1"/>
    <xf numFmtId="4" fontId="4" fillId="0" borderId="3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13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6" fillId="0" borderId="8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2" fillId="0" borderId="6" xfId="0" applyNumberFormat="1" applyFont="1" applyBorder="1" applyAlignment="1">
      <alignment horizontal="center" vertical="top"/>
    </xf>
    <xf numFmtId="0" fontId="3" fillId="0" borderId="20" xfId="0" applyNumberFormat="1" applyFont="1" applyBorder="1" applyAlignment="1">
      <alignment horizontal="left" vertical="top" wrapText="1" indent="6"/>
    </xf>
    <xf numFmtId="0" fontId="3" fillId="0" borderId="20" xfId="0" applyNumberFormat="1" applyFont="1" applyBorder="1" applyAlignment="1">
      <alignment horizontal="left" vertical="top" wrapText="1" indent="8"/>
    </xf>
    <xf numFmtId="1" fontId="3" fillId="0" borderId="20" xfId="0" applyNumberFormat="1" applyFont="1" applyBorder="1" applyAlignment="1">
      <alignment horizontal="left" vertical="top" indent="10"/>
    </xf>
    <xf numFmtId="0" fontId="3" fillId="0" borderId="20" xfId="0" applyNumberFormat="1" applyFont="1" applyBorder="1" applyAlignment="1">
      <alignment horizontal="left" vertical="top" wrapText="1"/>
    </xf>
    <xf numFmtId="0" fontId="22" fillId="9" borderId="3" xfId="0" applyNumberFormat="1" applyFont="1" applyFill="1" applyBorder="1" applyAlignment="1">
      <alignment horizontal="left" vertical="top" wrapText="1"/>
    </xf>
    <xf numFmtId="0" fontId="22" fillId="7" borderId="24" xfId="0" applyNumberFormat="1" applyFont="1" applyFill="1" applyBorder="1" applyAlignment="1">
      <alignment horizontal="left" vertical="top" wrapText="1"/>
    </xf>
    <xf numFmtId="1" fontId="13" fillId="8" borderId="20" xfId="0" applyNumberFormat="1" applyFont="1" applyFill="1" applyBorder="1" applyAlignment="1">
      <alignment horizontal="left" vertical="top" wrapText="1" indent="2"/>
    </xf>
    <xf numFmtId="0" fontId="3" fillId="8" borderId="20" xfId="0" applyNumberFormat="1" applyFont="1" applyFill="1" applyBorder="1" applyAlignment="1">
      <alignment horizontal="left" vertical="top" wrapText="1" indent="4"/>
    </xf>
    <xf numFmtId="0" fontId="22" fillId="7" borderId="20" xfId="0" applyNumberFormat="1" applyFont="1" applyFill="1" applyBorder="1" applyAlignment="1">
      <alignment horizontal="left" vertical="top" wrapText="1"/>
    </xf>
    <xf numFmtId="1" fontId="3" fillId="0" borderId="20" xfId="0" applyNumberFormat="1" applyFont="1" applyBorder="1" applyAlignment="1">
      <alignment horizontal="left" vertical="top" wrapText="1"/>
    </xf>
    <xf numFmtId="0" fontId="22" fillId="6" borderId="19" xfId="0" applyNumberFormat="1" applyFont="1" applyFill="1" applyBorder="1" applyAlignment="1">
      <alignment horizontal="left" vertical="top"/>
    </xf>
    <xf numFmtId="0" fontId="0" fillId="11" borderId="28" xfId="0" applyFill="1" applyBorder="1" applyAlignment="1">
      <alignment horizontal="left" vertical="top" wrapText="1"/>
    </xf>
    <xf numFmtId="0" fontId="27" fillId="11" borderId="28" xfId="0" applyFont="1" applyFill="1" applyBorder="1" applyAlignment="1">
      <alignment horizontal="left" vertical="top" wrapText="1"/>
    </xf>
    <xf numFmtId="0" fontId="28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wrapText="1"/>
    </xf>
    <xf numFmtId="0" fontId="26" fillId="14" borderId="0" xfId="0" applyFont="1" applyFill="1" applyAlignment="1">
      <alignment horizontal="left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26" fillId="14" borderId="0" xfId="0" applyFont="1" applyFill="1" applyAlignment="1">
      <alignment horizontal="left" wrapText="1"/>
    </xf>
    <xf numFmtId="0" fontId="30" fillId="15" borderId="17" xfId="0" applyFont="1" applyFill="1" applyBorder="1" applyAlignment="1">
      <alignment horizontal="center" vertical="center" wrapText="1"/>
    </xf>
    <xf numFmtId="0" fontId="30" fillId="15" borderId="14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wrapText="1"/>
    </xf>
    <xf numFmtId="0" fontId="26" fillId="14" borderId="14" xfId="0" applyFont="1" applyFill="1" applyBorder="1" applyAlignment="1">
      <alignment horizontal="left" wrapText="1"/>
    </xf>
    <xf numFmtId="0" fontId="26" fillId="15" borderId="14" xfId="0" applyFont="1" applyFill="1" applyBorder="1" applyAlignment="1">
      <alignment horizontal="left" vertical="top" wrapText="1" indent="2"/>
    </xf>
    <xf numFmtId="0" fontId="30" fillId="15" borderId="14" xfId="0" applyFont="1" applyFill="1" applyBorder="1" applyAlignment="1">
      <alignment horizontal="left" vertical="top" wrapText="1"/>
    </xf>
    <xf numFmtId="0" fontId="26" fillId="15" borderId="0" xfId="0" applyFont="1" applyFill="1" applyBorder="1" applyAlignment="1">
      <alignment horizontal="left" vertical="top" wrapText="1" indent="1"/>
    </xf>
    <xf numFmtId="0" fontId="28" fillId="0" borderId="1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left" wrapText="1"/>
    </xf>
    <xf numFmtId="0" fontId="0" fillId="15" borderId="14" xfId="0" applyFill="1" applyBorder="1" applyAlignment="1">
      <alignment horizontal="left" vertical="top" wrapText="1"/>
    </xf>
    <xf numFmtId="0" fontId="26" fillId="15" borderId="14" xfId="0" applyFont="1" applyFill="1" applyBorder="1" applyAlignment="1">
      <alignment horizontal="left" vertical="top" wrapText="1" indent="1"/>
    </xf>
    <xf numFmtId="0" fontId="0" fillId="15" borderId="57" xfId="0" applyFill="1" applyBorder="1" applyAlignment="1">
      <alignment horizontal="left" vertical="top" wrapText="1"/>
    </xf>
    <xf numFmtId="0" fontId="29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2" fillId="0" borderId="17" xfId="22" applyNumberFormat="1" applyFont="1" applyAlignment="1" applyProtection="1">
      <alignment horizontal="center"/>
    </xf>
    <xf numFmtId="0" fontId="32" fillId="0" borderId="17" xfId="22" applyFont="1" applyAlignment="1">
      <alignment horizontal="center"/>
    </xf>
    <xf numFmtId="0" fontId="32" fillId="3" borderId="0" xfId="37" applyNumberFormat="1" applyFont="1" applyBorder="1" applyAlignment="1" applyProtection="1">
      <alignment shrinkToFit="1"/>
    </xf>
    <xf numFmtId="0" fontId="32" fillId="3" borderId="0" xfId="37" applyFont="1" applyBorder="1" applyAlignment="1">
      <alignment shrinkToFit="1"/>
    </xf>
    <xf numFmtId="49" fontId="33" fillId="3" borderId="16" xfId="6" applyNumberFormat="1" applyFont="1" applyBorder="1" applyAlignment="1" applyProtection="1">
      <alignment horizontal="center" vertical="top" shrinkToFit="1"/>
    </xf>
    <xf numFmtId="49" fontId="33" fillId="3" borderId="16" xfId="6" applyNumberFormat="1" applyFont="1" applyBorder="1" applyAlignment="1">
      <alignment horizontal="center" vertical="top" shrinkToFit="1"/>
    </xf>
    <xf numFmtId="0" fontId="32" fillId="3" borderId="0" xfId="9" applyNumberFormat="1" applyFont="1" applyAlignment="1" applyProtection="1">
      <alignment horizontal="left" vertical="top" wrapText="1"/>
    </xf>
    <xf numFmtId="0" fontId="32" fillId="3" borderId="0" xfId="9" applyFont="1" applyAlignment="1">
      <alignment horizontal="left" vertical="top" wrapText="1"/>
    </xf>
    <xf numFmtId="0" fontId="32" fillId="0" borderId="14" xfId="23" applyNumberFormat="1" applyFont="1" applyBorder="1" applyAlignment="1" applyProtection="1">
      <alignment horizontal="center"/>
    </xf>
    <xf numFmtId="0" fontId="32" fillId="0" borderId="14" xfId="23" applyFont="1" applyBorder="1" applyAlignment="1">
      <alignment horizontal="center"/>
    </xf>
    <xf numFmtId="0" fontId="31" fillId="5" borderId="0" xfId="35" applyNumberFormat="1" applyFont="1" applyBorder="1" applyAlignment="1" applyProtection="1">
      <alignment horizontal="right" wrapText="1"/>
    </xf>
    <xf numFmtId="0" fontId="31" fillId="5" borderId="0" xfId="35" applyFont="1" applyBorder="1" applyAlignment="1">
      <alignment horizontal="right" wrapText="1"/>
    </xf>
    <xf numFmtId="0" fontId="33" fillId="3" borderId="0" xfId="2" applyNumberFormat="1" applyFont="1" applyBorder="1" applyAlignment="1" applyProtection="1">
      <alignment horizontal="left" wrapText="1"/>
    </xf>
    <xf numFmtId="0" fontId="33" fillId="3" borderId="0" xfId="2" applyNumberFormat="1" applyFont="1" applyBorder="1" applyAlignment="1">
      <alignment horizontal="left" wrapText="1"/>
    </xf>
    <xf numFmtId="0" fontId="33" fillId="3" borderId="14" xfId="14" applyNumberFormat="1" applyFont="1" applyBorder="1" applyAlignment="1" applyProtection="1">
      <alignment horizontal="left" wrapText="1"/>
    </xf>
    <xf numFmtId="0" fontId="33" fillId="3" borderId="14" xfId="14" applyFont="1" applyBorder="1" applyAlignment="1">
      <alignment horizontal="left" wrapText="1"/>
    </xf>
    <xf numFmtId="0" fontId="33" fillId="3" borderId="18" xfId="15" applyNumberFormat="1" applyFont="1" applyBorder="1" applyAlignment="1" applyProtection="1">
      <alignment horizontal="left" wrapText="1"/>
    </xf>
    <xf numFmtId="0" fontId="33" fillId="3" borderId="18" xfId="15" applyFont="1" applyBorder="1" applyAlignment="1">
      <alignment horizontal="left" wrapText="1"/>
    </xf>
    <xf numFmtId="0" fontId="31" fillId="3" borderId="16" xfId="5" applyNumberFormat="1" applyFont="1" applyBorder="1" applyAlignment="1" applyProtection="1">
      <alignment horizontal="left" vertical="top" wrapText="1"/>
    </xf>
    <xf numFmtId="0" fontId="31" fillId="3" borderId="16" xfId="5" applyFont="1" applyBorder="1" applyAlignment="1">
      <alignment horizontal="left" vertical="top" wrapText="1"/>
    </xf>
    <xf numFmtId="0" fontId="34" fillId="3" borderId="16" xfId="4" applyNumberFormat="1" applyFont="1" applyAlignment="1" applyProtection="1">
      <alignment horizontal="center" vertical="center" wrapText="1"/>
    </xf>
    <xf numFmtId="0" fontId="34" fillId="3" borderId="16" xfId="4" applyFont="1" applyAlignment="1">
      <alignment horizontal="center" vertical="center" wrapText="1"/>
    </xf>
    <xf numFmtId="4" fontId="26" fillId="0" borderId="0" xfId="0" applyNumberFormat="1" applyFont="1" applyProtection="1">
      <protection locked="0"/>
    </xf>
  </cellXfs>
  <cellStyles count="48">
    <cellStyle name="br" xfId="29"/>
    <cellStyle name="col" xfId="30"/>
    <cellStyle name="style0" xfId="31"/>
    <cellStyle name="td" xfId="32"/>
    <cellStyle name="tr" xfId="33"/>
    <cellStyle name="xl21" xfId="34"/>
    <cellStyle name="xl22" xfId="35"/>
    <cellStyle name="xl23" xfId="36"/>
    <cellStyle name="xl24" xfId="2"/>
    <cellStyle name="xl25" xfId="3"/>
    <cellStyle name="xl26" xfId="4"/>
    <cellStyle name="xl27" xfId="5"/>
    <cellStyle name="xl28" xfId="6"/>
    <cellStyle name="xl29" xfId="7"/>
    <cellStyle name="xl30" xfId="8"/>
    <cellStyle name="xl31" xfId="9"/>
    <cellStyle name="xl32" xfId="37"/>
    <cellStyle name="xl33" xfId="10"/>
    <cellStyle name="xl34" xfId="38"/>
    <cellStyle name="xl35" xfId="11"/>
    <cellStyle name="xl36" xfId="12"/>
    <cellStyle name="xl37" xfId="13"/>
    <cellStyle name="xl38" xfId="14"/>
    <cellStyle name="xl39" xfId="15"/>
    <cellStyle name="xl40" xfId="16"/>
    <cellStyle name="xl41" xfId="17"/>
    <cellStyle name="xl42" xfId="39"/>
    <cellStyle name="xl43" xfId="18"/>
    <cellStyle name="xl44" xfId="40"/>
    <cellStyle name="xl45" xfId="19"/>
    <cellStyle name="xl46" xfId="20"/>
    <cellStyle name="xl47" xfId="21"/>
    <cellStyle name="xl48" xfId="41"/>
    <cellStyle name="xl49" xfId="22"/>
    <cellStyle name="xl50" xfId="23"/>
    <cellStyle name="xl51" xfId="24"/>
    <cellStyle name="xl52" xfId="42"/>
    <cellStyle name="xl53" xfId="25"/>
    <cellStyle name="xl54" xfId="26"/>
    <cellStyle name="xl55" xfId="43"/>
    <cellStyle name="xl56" xfId="27"/>
    <cellStyle name="xl57" xfId="28"/>
    <cellStyle name="xl58" xfId="44"/>
    <cellStyle name="xl59" xfId="45"/>
    <cellStyle name="xl60" xfId="47"/>
    <cellStyle name="xl61" xfId="46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79;&#1084;&#1077;&#1085;&#1077;&#1085;&#1080;&#1077;%20&#1086;&#1090;%2028.02.17%20&#1087;&#1083;&#1072;&#1085;%20&#1088;&#1086;&#1076;&#1086;&#1084;&#1072;&#1085;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(1)"/>
      <sheetName val="план (2)"/>
      <sheetName val="табл 2 "/>
      <sheetName val="табл 2.1 "/>
      <sheetName val="табл 2.1 (Z)"/>
      <sheetName val="табл 2.1 (V)"/>
      <sheetName val="табл 2.1 (S)"/>
      <sheetName val="табл 3"/>
      <sheetName val="табл 4"/>
      <sheetName val="ведомость ос"/>
      <sheetName val="баланс"/>
      <sheetName val="Z"/>
      <sheetName val="V"/>
      <sheetName val="S"/>
      <sheetName val="Г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I22">
            <v>33857</v>
          </cell>
        </row>
        <row r="49">
          <cell r="I49">
            <v>1000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3:DD44"/>
  <sheetViews>
    <sheetView view="pageBreakPreview" topLeftCell="A37" zoomScale="90" zoomScaleNormal="100" zoomScaleSheetLayoutView="90" workbookViewId="0">
      <selection activeCell="A36" sqref="A36:DD38"/>
    </sheetView>
  </sheetViews>
  <sheetFormatPr defaultColWidth="10.6640625" defaultRowHeight="15.5"/>
  <cols>
    <col min="1" max="92" width="1.109375" style="5" customWidth="1"/>
    <col min="93" max="93" width="1.44140625" style="5" customWidth="1"/>
    <col min="94" max="94" width="0.6640625" style="5" hidden="1" customWidth="1"/>
    <col min="95" max="95" width="0.109375" style="5" customWidth="1"/>
    <col min="96" max="96" width="0.77734375" style="5" customWidth="1"/>
    <col min="97" max="97" width="2.109375" style="5" customWidth="1"/>
    <col min="98" max="98" width="2.44140625" style="5" customWidth="1"/>
    <col min="99" max="103" width="1.109375" style="5" customWidth="1"/>
    <col min="104" max="106" width="1.77734375" style="5" customWidth="1"/>
    <col min="107" max="107" width="1.109375" style="5" hidden="1" customWidth="1"/>
    <col min="108" max="108" width="2.109375" style="5" customWidth="1"/>
    <col min="109" max="16384" width="10.6640625" style="14"/>
  </cols>
  <sheetData>
    <row r="3" spans="1:108" s="5" customFormat="1" ht="19.5" customHeight="1">
      <c r="BE3" s="205" t="s">
        <v>0</v>
      </c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</row>
    <row r="4" spans="1:108" s="5" customFormat="1" ht="12" customHeight="1">
      <c r="BE4" s="206" t="s">
        <v>1485</v>
      </c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</row>
    <row r="5" spans="1:108" s="5" customFormat="1" ht="12" customHeight="1">
      <c r="BE5" s="207" t="s">
        <v>1</v>
      </c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</row>
    <row r="6" spans="1:108" s="5" customFormat="1" ht="17.25" customHeight="1"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CA6" s="206" t="s">
        <v>1486</v>
      </c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</row>
    <row r="7" spans="1:108" s="5" customFormat="1" ht="12" customHeight="1">
      <c r="BE7" s="200" t="s">
        <v>2</v>
      </c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CA7" s="200" t="s">
        <v>3</v>
      </c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</row>
    <row r="8" spans="1:108" s="5" customFormat="1" ht="15" customHeight="1">
      <c r="BL8" s="201" t="s">
        <v>4</v>
      </c>
      <c r="BM8" s="201"/>
      <c r="BN8" s="202"/>
      <c r="BO8" s="202"/>
      <c r="BP8" s="202"/>
      <c r="BQ8" s="202"/>
      <c r="BR8" s="201" t="s">
        <v>4</v>
      </c>
      <c r="BS8" s="201"/>
      <c r="BU8" s="203" t="s">
        <v>247</v>
      </c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4">
        <v>20</v>
      </c>
      <c r="CN8" s="204"/>
      <c r="CO8" s="204"/>
      <c r="CP8" s="204"/>
      <c r="CQ8" s="203">
        <v>18</v>
      </c>
      <c r="CR8" s="203"/>
      <c r="CS8" s="203"/>
      <c r="CT8" s="203"/>
      <c r="CU8" s="201" t="s">
        <v>5</v>
      </c>
      <c r="CV8" s="201"/>
      <c r="CW8" s="201"/>
      <c r="CX8" s="201"/>
    </row>
    <row r="9" spans="1:108" s="5" customFormat="1" ht="17.149999999999999" customHeight="1"/>
    <row r="10" spans="1:108" s="5" customFormat="1" ht="15.75" customHeight="1">
      <c r="A10" s="209" t="s">
        <v>249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</row>
    <row r="11" spans="1:108" s="5" customFormat="1" ht="15.75" customHeight="1">
      <c r="A11" s="212" t="s">
        <v>1487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</row>
    <row r="12" spans="1:108" s="5" customFormat="1" ht="15" customHeight="1">
      <c r="CO12" s="205" t="s">
        <v>8</v>
      </c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</row>
    <row r="13" spans="1:108" s="5" customFormat="1" ht="15" customHeight="1">
      <c r="BW13" s="210" t="s">
        <v>9</v>
      </c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</row>
    <row r="14" spans="1:108" s="5" customFormat="1" ht="15" customHeight="1"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CH14" s="210" t="s">
        <v>10</v>
      </c>
      <c r="CI14" s="210"/>
      <c r="CJ14" s="210"/>
      <c r="CK14" s="210"/>
      <c r="CL14" s="210"/>
      <c r="CM14" s="210"/>
      <c r="CO14" s="213">
        <v>43437</v>
      </c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</row>
    <row r="15" spans="1:108" s="5" customFormat="1" ht="15" customHeight="1"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</row>
    <row r="16" spans="1:108" s="5" customFormat="1" ht="15" customHeight="1">
      <c r="A16" s="214" t="s">
        <v>11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5" t="s">
        <v>1466</v>
      </c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0" t="s">
        <v>12</v>
      </c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O16" s="211">
        <v>35377698</v>
      </c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</row>
    <row r="17" spans="1:108" s="5" customFormat="1" ht="15" customHeight="1">
      <c r="A17" s="214" t="s">
        <v>13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</row>
    <row r="18" spans="1:108" s="5" customFormat="1" ht="20.25" customHeight="1">
      <c r="A18" s="214" t="s">
        <v>14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</row>
    <row r="19" spans="1:108" s="5" customFormat="1" ht="15" customHeight="1"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</row>
    <row r="20" spans="1:108" s="5" customFormat="1" ht="15" customHeight="1">
      <c r="A20" s="214" t="s">
        <v>15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AI20" s="216" t="s">
        <v>1480</v>
      </c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</row>
    <row r="21" spans="1:108" s="5" customFormat="1" ht="15" customHeight="1">
      <c r="A21" s="214" t="s">
        <v>16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CC21" s="210" t="s">
        <v>17</v>
      </c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O21" s="217">
        <v>383</v>
      </c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</row>
    <row r="22" spans="1:108" s="5" customFormat="1" ht="5.25" customHeight="1"/>
    <row r="23" spans="1:108" s="5" customFormat="1" ht="15" customHeight="1">
      <c r="A23" s="214" t="s">
        <v>18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8" t="s">
        <v>19</v>
      </c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</row>
    <row r="24" spans="1:108" s="5" customFormat="1" ht="31" customHeight="1">
      <c r="A24" s="197" t="s">
        <v>20</v>
      </c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</row>
    <row r="25" spans="1:108" s="5" customFormat="1" ht="0.65" customHeight="1"/>
    <row r="26" spans="1:108" s="5" customFormat="1" ht="15" customHeight="1">
      <c r="A26" s="214" t="s">
        <v>21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S26" s="199" t="s">
        <v>1471</v>
      </c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</row>
    <row r="27" spans="1:108" s="5" customFormat="1" ht="15" customHeight="1">
      <c r="A27" s="5" t="s">
        <v>22</v>
      </c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</row>
    <row r="28" spans="1:108" s="5" customFormat="1" ht="15" customHeight="1">
      <c r="A28" s="5" t="s">
        <v>23</v>
      </c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</row>
    <row r="29" spans="1:108" s="5" customFormat="1" ht="11.25" customHeight="1"/>
    <row r="30" spans="1:108" s="5" customFormat="1" ht="15" customHeight="1">
      <c r="A30" s="209" t="s">
        <v>24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</row>
    <row r="31" spans="1:108" s="5" customFormat="1" ht="18" customHeight="1">
      <c r="A31" s="214" t="s">
        <v>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</row>
    <row r="32" spans="1:108" s="5" customFormat="1" ht="19.5" customHeight="1">
      <c r="A32" s="199" t="s">
        <v>26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</row>
    <row r="33" spans="1:108" s="5" customFormat="1" ht="19" customHeight="1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</row>
    <row r="34" spans="1:108" s="5" customFormat="1" ht="63.75" customHeight="1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</row>
    <row r="35" spans="1:108" s="5" customFormat="1" ht="15" customHeight="1">
      <c r="A35" s="5" t="s">
        <v>27</v>
      </c>
    </row>
    <row r="36" spans="1:108" s="5" customFormat="1" ht="34" customHeight="1">
      <c r="A36" s="199" t="s">
        <v>28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</row>
    <row r="37" spans="1:108" s="5" customFormat="1" ht="34" customHeight="1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</row>
    <row r="38" spans="1:108" s="5" customFormat="1" ht="100" customHeight="1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</row>
    <row r="39" spans="1:108" s="198" customFormat="1" ht="13" customHeight="1">
      <c r="A39" s="199" t="s">
        <v>1647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</row>
    <row r="40" spans="1:108" s="5" customFormat="1" ht="15" customHeight="1">
      <c r="A40" s="5" t="s">
        <v>29</v>
      </c>
    </row>
    <row r="41" spans="1:108" s="5" customFormat="1" ht="16.5" customHeight="1">
      <c r="A41" s="199" t="s">
        <v>30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</row>
    <row r="42" spans="1:108" s="5" customFormat="1" ht="18" customHeight="1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</row>
    <row r="43" spans="1:108" s="5" customFormat="1" ht="18" customHeight="1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</row>
    <row r="44" spans="1:108" s="5" customFormat="1" ht="155.5" customHeight="1">
      <c r="A44" s="199" t="s">
        <v>1587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</row>
  </sheetData>
  <mergeCells count="49">
    <mergeCell ref="A32:DD34"/>
    <mergeCell ref="A36:DD38"/>
    <mergeCell ref="A41:DD43"/>
    <mergeCell ref="A44:DD44"/>
    <mergeCell ref="CO19:DD19"/>
    <mergeCell ref="A20:L20"/>
    <mergeCell ref="AI20:BW20"/>
    <mergeCell ref="CO20:DD20"/>
    <mergeCell ref="A21:AB21"/>
    <mergeCell ref="CC21:CM21"/>
    <mergeCell ref="CO21:DD21"/>
    <mergeCell ref="A23:AR23"/>
    <mergeCell ref="AS23:DD24"/>
    <mergeCell ref="A26:AP26"/>
    <mergeCell ref="AS26:DD28"/>
    <mergeCell ref="A30:DD30"/>
    <mergeCell ref="CO14:DD14"/>
    <mergeCell ref="A11:DD11"/>
    <mergeCell ref="A31:DD31"/>
    <mergeCell ref="CO15:DD15"/>
    <mergeCell ref="A16:AH16"/>
    <mergeCell ref="CC16:CM16"/>
    <mergeCell ref="CO16:DD16"/>
    <mergeCell ref="A17:AH17"/>
    <mergeCell ref="CO17:DD17"/>
    <mergeCell ref="A18:AH18"/>
    <mergeCell ref="CO18:DD18"/>
    <mergeCell ref="AI16:CB19"/>
    <mergeCell ref="BE3:DD3"/>
    <mergeCell ref="BE4:DD4"/>
    <mergeCell ref="BE5:DD5"/>
    <mergeCell ref="BE6:BX6"/>
    <mergeCell ref="CA6:DD6"/>
    <mergeCell ref="A39:DD39"/>
    <mergeCell ref="BE7:BX7"/>
    <mergeCell ref="CA7:DD7"/>
    <mergeCell ref="BL8:BM8"/>
    <mergeCell ref="BN8:BQ8"/>
    <mergeCell ref="BR8:BS8"/>
    <mergeCell ref="BU8:CL8"/>
    <mergeCell ref="CM8:CP8"/>
    <mergeCell ref="CQ8:CT8"/>
    <mergeCell ref="CU8:CX8"/>
    <mergeCell ref="A10:DD10"/>
    <mergeCell ref="CO12:DD12"/>
    <mergeCell ref="BW13:CM13"/>
    <mergeCell ref="CO13:DD13"/>
    <mergeCell ref="AJ14:BU14"/>
    <mergeCell ref="CH14:CM14"/>
  </mergeCells>
  <printOptions horizontalCentered="1"/>
  <pageMargins left="0.78740157480314965" right="0.19685039370078741" top="0.59055118110236227" bottom="0.19685039370078741" header="0" footer="0"/>
  <pageSetup paperSize="9" scale="89" fitToHeight="0" pageOrder="overThenDown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CV33"/>
  <sheetViews>
    <sheetView view="pageBreakPreview" topLeftCell="A22" zoomScale="89" zoomScaleNormal="100" zoomScaleSheetLayoutView="89" workbookViewId="0">
      <selection activeCell="B12" sqref="B12:BT12"/>
    </sheetView>
  </sheetViews>
  <sheetFormatPr defaultColWidth="10.6640625" defaultRowHeight="15.5"/>
  <cols>
    <col min="1" max="71" width="1.109375" style="5" customWidth="1"/>
    <col min="72" max="72" width="10.33203125" style="5" customWidth="1"/>
    <col min="73" max="76" width="1.109375" style="5" customWidth="1"/>
    <col min="77" max="77" width="1" style="5" customWidth="1"/>
    <col min="78" max="81" width="1.109375" style="5" hidden="1" customWidth="1"/>
    <col min="82" max="98" width="1.109375" style="5" customWidth="1"/>
    <col min="99" max="99" width="2.33203125" style="5" customWidth="1"/>
    <col min="100" max="100" width="1.109375" style="5" customWidth="1"/>
    <col min="101" max="16384" width="10.6640625" style="14"/>
  </cols>
  <sheetData>
    <row r="1" spans="1:100" s="5" customFormat="1" ht="15.75" customHeight="1">
      <c r="CU1" s="5">
        <v>2</v>
      </c>
    </row>
    <row r="2" spans="1:100" s="5" customFormat="1" ht="29.25" customHeight="1">
      <c r="A2" s="209" t="s">
        <v>31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</row>
    <row r="3" spans="1:100" s="5" customFormat="1" ht="16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O3" s="7" t="s">
        <v>54</v>
      </c>
      <c r="AQ3" s="202" t="s">
        <v>248</v>
      </c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">
        <v>20</v>
      </c>
      <c r="BH3" s="224">
        <v>20</v>
      </c>
      <c r="BI3" s="224"/>
      <c r="BJ3" s="224"/>
      <c r="BK3" s="224"/>
      <c r="BL3" s="223">
        <v>18</v>
      </c>
      <c r="BM3" s="223"/>
      <c r="BN3" s="223"/>
      <c r="BO3" s="223"/>
      <c r="BP3" s="209" t="s">
        <v>5</v>
      </c>
      <c r="BQ3" s="209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</row>
    <row r="4" spans="1:100" s="5" customFormat="1" ht="1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9" t="s">
        <v>244</v>
      </c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</row>
    <row r="5" spans="1:100" s="5" customFormat="1" ht="35.25" customHeight="1">
      <c r="CJ5" s="206" t="s">
        <v>243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</row>
    <row r="6" spans="1:100" s="5" customFormat="1" ht="20.25" customHeight="1">
      <c r="A6" s="220" t="s">
        <v>32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2"/>
      <c r="BU6" s="220" t="s">
        <v>33</v>
      </c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2"/>
    </row>
    <row r="7" spans="1:100" s="5" customFormat="1" ht="27" customHeight="1">
      <c r="A7" s="22"/>
      <c r="B7" s="225" t="s">
        <v>34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6"/>
      <c r="BU7" s="227">
        <f>баланс!P22</f>
        <v>51277692.649999999</v>
      </c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9"/>
    </row>
    <row r="8" spans="1:100" s="5" customFormat="1" ht="15" customHeight="1">
      <c r="A8" s="22"/>
      <c r="B8" s="230" t="s">
        <v>35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1"/>
      <c r="BU8" s="232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4"/>
    </row>
    <row r="9" spans="1:100" s="5" customFormat="1" ht="33" customHeight="1">
      <c r="A9" s="22"/>
      <c r="B9" s="235" t="s">
        <v>36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6"/>
      <c r="BU9" s="237">
        <f>баланс!P24</f>
        <v>45089391.380000003</v>
      </c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9"/>
    </row>
    <row r="10" spans="1:100" s="5" customFormat="1" ht="18" customHeight="1">
      <c r="A10" s="22"/>
      <c r="B10" s="13"/>
      <c r="C10" s="13"/>
      <c r="D10" s="13"/>
      <c r="E10" s="13"/>
      <c r="F10" s="240" t="s">
        <v>37</v>
      </c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1"/>
      <c r="BU10" s="232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4"/>
    </row>
    <row r="11" spans="1:100" s="5" customFormat="1" ht="35.25" customHeight="1">
      <c r="A11" s="22"/>
      <c r="B11" s="235" t="s">
        <v>38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6"/>
      <c r="BU11" s="237">
        <f>баланс!P24</f>
        <v>45089391.380000003</v>
      </c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9"/>
    </row>
    <row r="12" spans="1:100" s="5" customFormat="1" ht="51.75" customHeight="1">
      <c r="A12" s="22"/>
      <c r="B12" s="235" t="s">
        <v>39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6"/>
      <c r="BU12" s="237" t="s">
        <v>1100</v>
      </c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9"/>
    </row>
    <row r="13" spans="1:100" s="5" customFormat="1" ht="52.5" customHeight="1">
      <c r="A13" s="22"/>
      <c r="B13" s="235" t="s">
        <v>40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6"/>
      <c r="BU13" s="237">
        <v>0</v>
      </c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9"/>
    </row>
    <row r="14" spans="1:100" s="5" customFormat="1" ht="19.5" customHeight="1">
      <c r="A14" s="22"/>
      <c r="B14" s="235" t="s">
        <v>41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6"/>
      <c r="BU14" s="237">
        <f>баланс!P36</f>
        <v>3666348.03</v>
      </c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9"/>
    </row>
    <row r="15" spans="1:100" s="5" customFormat="1" ht="32.25" customHeight="1">
      <c r="A15" s="22"/>
      <c r="B15" s="235" t="s">
        <v>42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6"/>
      <c r="BU15" s="237">
        <f>баланс!P25+баланс!P26</f>
        <v>6188301.2699999996</v>
      </c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9"/>
    </row>
    <row r="16" spans="1:100" s="5" customFormat="1" ht="20.25" customHeight="1">
      <c r="A16" s="22"/>
      <c r="B16" s="13"/>
      <c r="C16" s="13"/>
      <c r="D16" s="13"/>
      <c r="E16" s="13"/>
      <c r="F16" s="230" t="s">
        <v>37</v>
      </c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1"/>
      <c r="BU16" s="232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4"/>
    </row>
    <row r="17" spans="1:100" s="5" customFormat="1" ht="18.75" customHeight="1">
      <c r="A17" s="22"/>
      <c r="B17" s="235" t="s">
        <v>43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6"/>
      <c r="BU17" s="237">
        <f>баланс!P25</f>
        <v>1979880.26</v>
      </c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9"/>
    </row>
    <row r="18" spans="1:100" s="5" customFormat="1" ht="19.5" customHeight="1">
      <c r="A18" s="22"/>
      <c r="B18" s="235" t="s">
        <v>44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6"/>
      <c r="BU18" s="237">
        <f>баланс!P37</f>
        <v>0</v>
      </c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9"/>
    </row>
    <row r="19" spans="1:100" s="5" customFormat="1" ht="24" customHeight="1">
      <c r="A19" s="22"/>
      <c r="B19" s="242" t="s">
        <v>45</v>
      </c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3"/>
      <c r="BU19" s="244">
        <f>BU21+BU25+BU26+BU27</f>
        <v>356108.36</v>
      </c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6"/>
    </row>
    <row r="20" spans="1:100" s="5" customFormat="1" ht="18" customHeight="1">
      <c r="A20" s="22"/>
      <c r="B20" s="235" t="s">
        <v>35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6"/>
      <c r="BU20" s="250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251"/>
      <c r="CU20" s="251"/>
      <c r="CV20" s="252"/>
    </row>
    <row r="21" spans="1:100" s="5" customFormat="1" ht="20.25" customHeight="1">
      <c r="A21" s="22"/>
      <c r="B21" s="235" t="s">
        <v>1445</v>
      </c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6"/>
      <c r="BU21" s="253">
        <f>BU23+BU24</f>
        <v>356108.36</v>
      </c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5"/>
    </row>
    <row r="22" spans="1:100" s="5" customFormat="1" ht="20.25" customHeight="1">
      <c r="A22" s="22"/>
      <c r="B22" s="13"/>
      <c r="C22" s="13"/>
      <c r="D22" s="13"/>
      <c r="E22" s="13"/>
      <c r="F22" s="235" t="s">
        <v>37</v>
      </c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6"/>
      <c r="BU22" s="253">
        <v>0</v>
      </c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5"/>
    </row>
    <row r="23" spans="1:100" s="5" customFormat="1" ht="20.25" customHeight="1">
      <c r="A23" s="22"/>
      <c r="B23" s="235" t="s">
        <v>1453</v>
      </c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6"/>
      <c r="BU23" s="253">
        <v>356108.36</v>
      </c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5"/>
    </row>
    <row r="24" spans="1:100" s="5" customFormat="1" ht="32.25" customHeight="1">
      <c r="A24" s="22"/>
      <c r="B24" s="235" t="s">
        <v>1449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6"/>
      <c r="BU24" s="247">
        <v>0</v>
      </c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9"/>
    </row>
    <row r="25" spans="1:100" s="5" customFormat="1" ht="18" customHeight="1">
      <c r="A25" s="22"/>
      <c r="B25" s="235" t="s">
        <v>1450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6"/>
      <c r="BU25" s="247">
        <v>0</v>
      </c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9"/>
    </row>
    <row r="26" spans="1:100" s="5" customFormat="1" ht="18" customHeight="1">
      <c r="A26" s="22"/>
      <c r="B26" s="235" t="s">
        <v>1451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6"/>
      <c r="BU26" s="247">
        <v>0</v>
      </c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9"/>
    </row>
    <row r="27" spans="1:100" s="5" customFormat="1" ht="18" customHeight="1">
      <c r="A27" s="22"/>
      <c r="B27" s="235" t="s">
        <v>1452</v>
      </c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6"/>
      <c r="BU27" s="247">
        <v>0</v>
      </c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9"/>
    </row>
    <row r="28" spans="1:100">
      <c r="A28" s="22"/>
      <c r="B28" s="256" t="s">
        <v>46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7"/>
      <c r="BU28" s="258">
        <f>BU30+BU31</f>
        <v>0</v>
      </c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60"/>
    </row>
    <row r="29" spans="1:100">
      <c r="A29" s="22"/>
      <c r="B29" s="235" t="s">
        <v>35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6"/>
      <c r="BU29" s="247">
        <v>0</v>
      </c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9"/>
    </row>
    <row r="30" spans="1:100" ht="18.75" customHeight="1">
      <c r="A30" s="22"/>
      <c r="B30" s="235" t="s">
        <v>1446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6"/>
      <c r="BU30" s="247">
        <v>0</v>
      </c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9"/>
    </row>
    <row r="31" spans="1:100" ht="21" customHeight="1">
      <c r="A31" s="22"/>
      <c r="B31" s="235" t="s">
        <v>1447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6"/>
      <c r="BU31" s="247">
        <v>0</v>
      </c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9"/>
    </row>
    <row r="32" spans="1:100">
      <c r="A32" s="22"/>
      <c r="B32" s="13"/>
      <c r="C32" s="13"/>
      <c r="D32" s="13"/>
      <c r="E32" s="13"/>
      <c r="F32" s="235" t="s">
        <v>37</v>
      </c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6"/>
      <c r="BU32" s="247">
        <v>0</v>
      </c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9"/>
    </row>
    <row r="33" spans="1:100" ht="20.25" customHeight="1">
      <c r="A33" s="22"/>
      <c r="B33" s="235" t="s">
        <v>1448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6"/>
      <c r="BU33" s="247">
        <v>0</v>
      </c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  <c r="CL33" s="248"/>
      <c r="CM33" s="248"/>
      <c r="CN33" s="248"/>
      <c r="CO33" s="248"/>
      <c r="CP33" s="248"/>
      <c r="CQ33" s="248"/>
      <c r="CR33" s="248"/>
      <c r="CS33" s="248"/>
      <c r="CT33" s="248"/>
      <c r="CU33" s="248"/>
      <c r="CV33" s="249"/>
    </row>
  </sheetData>
  <mergeCells count="63">
    <mergeCell ref="B33:BT33"/>
    <mergeCell ref="BU33:CV33"/>
    <mergeCell ref="B31:BT31"/>
    <mergeCell ref="BU31:CV31"/>
    <mergeCell ref="BU32:CV32"/>
    <mergeCell ref="F32:BT32"/>
    <mergeCell ref="B28:BT28"/>
    <mergeCell ref="BU28:CV28"/>
    <mergeCell ref="B29:BT29"/>
    <mergeCell ref="BU29:CV29"/>
    <mergeCell ref="BU30:CV30"/>
    <mergeCell ref="B30:BT30"/>
    <mergeCell ref="B27:BT27"/>
    <mergeCell ref="BU27:CV27"/>
    <mergeCell ref="B20:BT20"/>
    <mergeCell ref="BU20:CV20"/>
    <mergeCell ref="B21:BT21"/>
    <mergeCell ref="BU21:CV21"/>
    <mergeCell ref="F22:BT22"/>
    <mergeCell ref="B23:BT23"/>
    <mergeCell ref="BU22:CV22"/>
    <mergeCell ref="BU23:CV23"/>
    <mergeCell ref="B26:BT26"/>
    <mergeCell ref="BU26:CV26"/>
    <mergeCell ref="BU24:CV24"/>
    <mergeCell ref="BU25:CV25"/>
    <mergeCell ref="B24:BT24"/>
    <mergeCell ref="B25:BT25"/>
    <mergeCell ref="B19:BT19"/>
    <mergeCell ref="BU19:CV19"/>
    <mergeCell ref="B13:BT13"/>
    <mergeCell ref="BU13:CV13"/>
    <mergeCell ref="B14:BT14"/>
    <mergeCell ref="BU14:CV14"/>
    <mergeCell ref="B15:BT15"/>
    <mergeCell ref="BU15:CV15"/>
    <mergeCell ref="F16:BT16"/>
    <mergeCell ref="BU16:CV16"/>
    <mergeCell ref="B17:BT17"/>
    <mergeCell ref="BU17:CV17"/>
    <mergeCell ref="B18:BT18"/>
    <mergeCell ref="BU18:CV18"/>
    <mergeCell ref="F10:BT10"/>
    <mergeCell ref="BU10:CV10"/>
    <mergeCell ref="B11:BT11"/>
    <mergeCell ref="BU11:CV11"/>
    <mergeCell ref="B12:BT12"/>
    <mergeCell ref="BU12:CV12"/>
    <mergeCell ref="B7:BT7"/>
    <mergeCell ref="BU7:CV7"/>
    <mergeCell ref="B8:BT8"/>
    <mergeCell ref="BU8:CV8"/>
    <mergeCell ref="B9:BT9"/>
    <mergeCell ref="BU9:CV9"/>
    <mergeCell ref="A2:CV2"/>
    <mergeCell ref="AQ3:BF3"/>
    <mergeCell ref="AM4:BO4"/>
    <mergeCell ref="A6:BT6"/>
    <mergeCell ref="BU6:CV6"/>
    <mergeCell ref="BL3:BO3"/>
    <mergeCell ref="BP3:BQ3"/>
    <mergeCell ref="CJ5:CV5"/>
    <mergeCell ref="BH3:BK3"/>
  </mergeCells>
  <printOptions horizontalCentered="1"/>
  <pageMargins left="0.78740157480314965" right="0.19685039370078741" top="0.59055118110236227" bottom="0.19685039370078741" header="0" footer="0"/>
  <pageSetup paperSize="9" scale="94" fitToHeight="0" pageOrder="overThenDown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132"/>
  <sheetViews>
    <sheetView view="pageBreakPreview" topLeftCell="A6" zoomScale="60" zoomScaleNormal="60" workbookViewId="0">
      <selection activeCell="R64" sqref="R64:U66"/>
    </sheetView>
  </sheetViews>
  <sheetFormatPr defaultColWidth="1.6640625" defaultRowHeight="15.5"/>
  <cols>
    <col min="1" max="16" width="1.6640625" style="60"/>
    <col min="17" max="17" width="4.44140625" style="60" customWidth="1"/>
    <col min="18" max="20" width="1.6640625" style="60"/>
    <col min="21" max="21" width="3.6640625" style="60" customWidth="1"/>
    <col min="22" max="27" width="1.6640625" style="60"/>
    <col min="28" max="28" width="2.6640625" style="60" customWidth="1"/>
    <col min="29" max="35" width="1.6640625" style="60"/>
    <col min="36" max="36" width="2.109375" style="60" customWidth="1"/>
    <col min="37" max="42" width="1.6640625" style="60"/>
    <col min="43" max="43" width="3.77734375" style="60" customWidth="1"/>
    <col min="44" max="44" width="3" style="60" customWidth="1"/>
    <col min="45" max="50" width="1.6640625" style="60"/>
    <col min="51" max="51" width="8.6640625" style="60" customWidth="1"/>
    <col min="52" max="59" width="0" style="60" hidden="1" customWidth="1"/>
    <col min="60" max="61" width="1.6640625" style="60"/>
    <col min="62" max="62" width="3" style="60" customWidth="1"/>
    <col min="63" max="66" width="1.6640625" style="60"/>
    <col min="67" max="67" width="7.77734375" style="60" customWidth="1"/>
    <col min="68" max="82" width="0" style="60" hidden="1" customWidth="1"/>
    <col min="83" max="83" width="0.109375" style="60" hidden="1" customWidth="1"/>
    <col min="84" max="90" width="1.6640625" style="60"/>
    <col min="91" max="91" width="7.6640625" style="60" customWidth="1"/>
    <col min="92" max="97" width="0" style="60" hidden="1" customWidth="1"/>
    <col min="98" max="98" width="2.33203125" style="60" customWidth="1"/>
    <col min="99" max="99" width="16.77734375" style="60" customWidth="1"/>
    <col min="100" max="16384" width="1.6640625" style="60"/>
  </cols>
  <sheetData>
    <row r="1" spans="1:99" s="2" customFormat="1" ht="18.649999999999999" customHeight="1">
      <c r="CU1" s="3" t="s">
        <v>52</v>
      </c>
    </row>
    <row r="2" spans="1:99" s="2" customFormat="1" ht="13" hidden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s="2" customFormat="1">
      <c r="A3" s="224" t="s">
        <v>53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</row>
    <row r="4" spans="1:99" s="2" customFormat="1">
      <c r="A4" s="224" t="s">
        <v>1466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</row>
    <row r="5" spans="1:99" s="2" customForma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5" t="s">
        <v>54</v>
      </c>
      <c r="AM5" s="194"/>
      <c r="AN5" s="202" t="s">
        <v>181</v>
      </c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339">
        <v>20</v>
      </c>
      <c r="BE5" s="339"/>
      <c r="BF5" s="339"/>
      <c r="BG5" s="338" t="s">
        <v>1479</v>
      </c>
      <c r="BH5" s="338"/>
      <c r="BI5" s="338"/>
      <c r="BJ5" s="338"/>
      <c r="BK5" s="194" t="s">
        <v>5</v>
      </c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</row>
    <row r="6" spans="1:99" s="2" customFormat="1" ht="3" customHeight="1"/>
    <row r="7" spans="1:99" s="8" customFormat="1" ht="11.5">
      <c r="A7" s="324" t="s">
        <v>55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6"/>
      <c r="R7" s="324" t="s">
        <v>56</v>
      </c>
      <c r="S7" s="325"/>
      <c r="T7" s="325"/>
      <c r="U7" s="326"/>
      <c r="V7" s="324" t="s">
        <v>57</v>
      </c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6"/>
      <c r="AI7" s="330" t="s">
        <v>58</v>
      </c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2"/>
    </row>
    <row r="8" spans="1:99" s="8" customFormat="1" ht="11.5">
      <c r="A8" s="327" t="s">
        <v>59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9"/>
      <c r="R8" s="327" t="s">
        <v>60</v>
      </c>
      <c r="S8" s="328"/>
      <c r="T8" s="328"/>
      <c r="U8" s="329"/>
      <c r="V8" s="327" t="s">
        <v>61</v>
      </c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9"/>
      <c r="AI8" s="324" t="s">
        <v>62</v>
      </c>
      <c r="AJ8" s="325"/>
      <c r="AK8" s="325"/>
      <c r="AL8" s="325"/>
      <c r="AM8" s="325"/>
      <c r="AN8" s="325"/>
      <c r="AO8" s="325"/>
      <c r="AP8" s="325"/>
      <c r="AQ8" s="326"/>
      <c r="AR8" s="330" t="s">
        <v>37</v>
      </c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2"/>
    </row>
    <row r="9" spans="1:99" s="8" customFormat="1" ht="11.5">
      <c r="A9" s="327"/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9"/>
      <c r="R9" s="327" t="s">
        <v>63</v>
      </c>
      <c r="S9" s="328"/>
      <c r="T9" s="328"/>
      <c r="U9" s="329"/>
      <c r="V9" s="327" t="s">
        <v>64</v>
      </c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9"/>
      <c r="AI9" s="327"/>
      <c r="AJ9" s="328"/>
      <c r="AK9" s="328"/>
      <c r="AL9" s="328"/>
      <c r="AM9" s="328"/>
      <c r="AN9" s="328"/>
      <c r="AO9" s="328"/>
      <c r="AP9" s="328"/>
      <c r="AQ9" s="329"/>
      <c r="AR9" s="327" t="s">
        <v>65</v>
      </c>
      <c r="AS9" s="328"/>
      <c r="AT9" s="328"/>
      <c r="AU9" s="328"/>
      <c r="AV9" s="328"/>
      <c r="AW9" s="328"/>
      <c r="AX9" s="328"/>
      <c r="AY9" s="329"/>
      <c r="AZ9" s="327" t="s">
        <v>65</v>
      </c>
      <c r="BA9" s="328"/>
      <c r="BB9" s="328"/>
      <c r="BC9" s="328"/>
      <c r="BD9" s="328"/>
      <c r="BE9" s="328"/>
      <c r="BF9" s="328"/>
      <c r="BG9" s="329"/>
      <c r="BH9" s="327" t="s">
        <v>66</v>
      </c>
      <c r="BI9" s="328"/>
      <c r="BJ9" s="328"/>
      <c r="BK9" s="328"/>
      <c r="BL9" s="328"/>
      <c r="BM9" s="328"/>
      <c r="BN9" s="328"/>
      <c r="BO9" s="329"/>
      <c r="BP9" s="324" t="s">
        <v>67</v>
      </c>
      <c r="BQ9" s="325"/>
      <c r="BR9" s="325"/>
      <c r="BS9" s="325"/>
      <c r="BT9" s="325"/>
      <c r="BU9" s="325"/>
      <c r="BV9" s="325"/>
      <c r="BW9" s="326"/>
      <c r="BX9" s="324" t="s">
        <v>68</v>
      </c>
      <c r="BY9" s="325"/>
      <c r="BZ9" s="325"/>
      <c r="CA9" s="325"/>
      <c r="CB9" s="325"/>
      <c r="CC9" s="325"/>
      <c r="CD9" s="325"/>
      <c r="CE9" s="326"/>
      <c r="CF9" s="324" t="s">
        <v>69</v>
      </c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6"/>
    </row>
    <row r="10" spans="1:99" s="8" customFormat="1" ht="11.5">
      <c r="A10" s="327"/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9"/>
      <c r="R10" s="327"/>
      <c r="S10" s="328"/>
      <c r="T10" s="328"/>
      <c r="U10" s="329"/>
      <c r="V10" s="327" t="s">
        <v>70</v>
      </c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9"/>
      <c r="AI10" s="327"/>
      <c r="AJ10" s="328"/>
      <c r="AK10" s="328"/>
      <c r="AL10" s="328"/>
      <c r="AM10" s="328"/>
      <c r="AN10" s="328"/>
      <c r="AO10" s="328"/>
      <c r="AP10" s="328"/>
      <c r="AQ10" s="329"/>
      <c r="AR10" s="327" t="s">
        <v>71</v>
      </c>
      <c r="AS10" s="328"/>
      <c r="AT10" s="328"/>
      <c r="AU10" s="328"/>
      <c r="AV10" s="328"/>
      <c r="AW10" s="328"/>
      <c r="AX10" s="328"/>
      <c r="AY10" s="329"/>
      <c r="AZ10" s="327" t="s">
        <v>71</v>
      </c>
      <c r="BA10" s="328"/>
      <c r="BB10" s="328"/>
      <c r="BC10" s="328"/>
      <c r="BD10" s="328"/>
      <c r="BE10" s="328"/>
      <c r="BF10" s="328"/>
      <c r="BG10" s="329"/>
      <c r="BH10" s="327" t="s">
        <v>72</v>
      </c>
      <c r="BI10" s="328"/>
      <c r="BJ10" s="328"/>
      <c r="BK10" s="328"/>
      <c r="BL10" s="328"/>
      <c r="BM10" s="328"/>
      <c r="BN10" s="328"/>
      <c r="BO10" s="329"/>
      <c r="BP10" s="327" t="s">
        <v>73</v>
      </c>
      <c r="BQ10" s="328"/>
      <c r="BR10" s="328"/>
      <c r="BS10" s="328"/>
      <c r="BT10" s="328"/>
      <c r="BU10" s="328"/>
      <c r="BV10" s="328"/>
      <c r="BW10" s="329"/>
      <c r="BX10" s="327" t="s">
        <v>74</v>
      </c>
      <c r="BY10" s="328"/>
      <c r="BZ10" s="328"/>
      <c r="CA10" s="328"/>
      <c r="CB10" s="328"/>
      <c r="CC10" s="328"/>
      <c r="CD10" s="328"/>
      <c r="CE10" s="329"/>
      <c r="CF10" s="327" t="s">
        <v>75</v>
      </c>
      <c r="CG10" s="328"/>
      <c r="CH10" s="328"/>
      <c r="CI10" s="328"/>
      <c r="CJ10" s="328"/>
      <c r="CK10" s="328"/>
      <c r="CL10" s="328"/>
      <c r="CM10" s="328"/>
      <c r="CN10" s="328"/>
      <c r="CO10" s="328"/>
      <c r="CP10" s="328"/>
      <c r="CQ10" s="328"/>
      <c r="CR10" s="328"/>
      <c r="CS10" s="328"/>
      <c r="CT10" s="328"/>
      <c r="CU10" s="329"/>
    </row>
    <row r="11" spans="1:99" s="8" customFormat="1" ht="11.5">
      <c r="A11" s="327"/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9"/>
      <c r="R11" s="327"/>
      <c r="S11" s="328"/>
      <c r="T11" s="328"/>
      <c r="U11" s="329"/>
      <c r="V11" s="327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9"/>
      <c r="AI11" s="327"/>
      <c r="AJ11" s="328"/>
      <c r="AK11" s="328"/>
      <c r="AL11" s="328"/>
      <c r="AM11" s="328"/>
      <c r="AN11" s="328"/>
      <c r="AO11" s="328"/>
      <c r="AP11" s="328"/>
      <c r="AQ11" s="329"/>
      <c r="AR11" s="327" t="s">
        <v>76</v>
      </c>
      <c r="AS11" s="328"/>
      <c r="AT11" s="328"/>
      <c r="AU11" s="328"/>
      <c r="AV11" s="328"/>
      <c r="AW11" s="328"/>
      <c r="AX11" s="328"/>
      <c r="AY11" s="329"/>
      <c r="AZ11" s="327" t="s">
        <v>76</v>
      </c>
      <c r="BA11" s="328"/>
      <c r="BB11" s="328"/>
      <c r="BC11" s="328"/>
      <c r="BD11" s="328"/>
      <c r="BE11" s="328"/>
      <c r="BF11" s="328"/>
      <c r="BG11" s="329"/>
      <c r="BH11" s="327" t="s">
        <v>77</v>
      </c>
      <c r="BI11" s="328"/>
      <c r="BJ11" s="328"/>
      <c r="BK11" s="328"/>
      <c r="BL11" s="328"/>
      <c r="BM11" s="328"/>
      <c r="BN11" s="328"/>
      <c r="BO11" s="329"/>
      <c r="BP11" s="327" t="s">
        <v>78</v>
      </c>
      <c r="BQ11" s="328"/>
      <c r="BR11" s="328"/>
      <c r="BS11" s="328"/>
      <c r="BT11" s="328"/>
      <c r="BU11" s="328"/>
      <c r="BV11" s="328"/>
      <c r="BW11" s="329"/>
      <c r="BX11" s="327" t="s">
        <v>79</v>
      </c>
      <c r="BY11" s="328"/>
      <c r="BZ11" s="328"/>
      <c r="CA11" s="328"/>
      <c r="CB11" s="328"/>
      <c r="CC11" s="328"/>
      <c r="CD11" s="328"/>
      <c r="CE11" s="329"/>
      <c r="CF11" s="327" t="s">
        <v>80</v>
      </c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/>
      <c r="CT11" s="328"/>
      <c r="CU11" s="329"/>
    </row>
    <row r="12" spans="1:99" s="8" customFormat="1" ht="11.5">
      <c r="A12" s="327" t="s">
        <v>1478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9"/>
      <c r="R12" s="327"/>
      <c r="S12" s="328"/>
      <c r="T12" s="328"/>
      <c r="U12" s="329"/>
      <c r="V12" s="327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9"/>
      <c r="AI12" s="327"/>
      <c r="AJ12" s="328"/>
      <c r="AK12" s="328"/>
      <c r="AL12" s="328"/>
      <c r="AM12" s="328"/>
      <c r="AN12" s="328"/>
      <c r="AO12" s="328"/>
      <c r="AP12" s="328"/>
      <c r="AQ12" s="329"/>
      <c r="AR12" s="327" t="s">
        <v>81</v>
      </c>
      <c r="AS12" s="328"/>
      <c r="AT12" s="328"/>
      <c r="AU12" s="328"/>
      <c r="AV12" s="328"/>
      <c r="AW12" s="328"/>
      <c r="AX12" s="328"/>
      <c r="AY12" s="329"/>
      <c r="AZ12" s="327" t="s">
        <v>81</v>
      </c>
      <c r="BA12" s="328"/>
      <c r="BB12" s="328"/>
      <c r="BC12" s="328"/>
      <c r="BD12" s="328"/>
      <c r="BE12" s="328"/>
      <c r="BF12" s="328"/>
      <c r="BG12" s="329"/>
      <c r="BH12" s="327" t="s">
        <v>82</v>
      </c>
      <c r="BI12" s="328"/>
      <c r="BJ12" s="328"/>
      <c r="BK12" s="328"/>
      <c r="BL12" s="328"/>
      <c r="BM12" s="328"/>
      <c r="BN12" s="328"/>
      <c r="BO12" s="329"/>
      <c r="BP12" s="327" t="s">
        <v>83</v>
      </c>
      <c r="BQ12" s="328"/>
      <c r="BR12" s="328"/>
      <c r="BS12" s="328"/>
      <c r="BT12" s="328"/>
      <c r="BU12" s="328"/>
      <c r="BV12" s="328"/>
      <c r="BW12" s="329"/>
      <c r="BX12" s="327" t="s">
        <v>84</v>
      </c>
      <c r="BY12" s="328"/>
      <c r="BZ12" s="328"/>
      <c r="CA12" s="328"/>
      <c r="CB12" s="328"/>
      <c r="CC12" s="328"/>
      <c r="CD12" s="328"/>
      <c r="CE12" s="329"/>
      <c r="CF12" s="335" t="s">
        <v>85</v>
      </c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  <c r="CU12" s="337"/>
    </row>
    <row r="13" spans="1:99" s="8" customFormat="1" ht="11.5">
      <c r="A13" s="327"/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9"/>
      <c r="R13" s="327"/>
      <c r="S13" s="328"/>
      <c r="T13" s="328"/>
      <c r="U13" s="329"/>
      <c r="V13" s="327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9"/>
      <c r="AI13" s="327"/>
      <c r="AJ13" s="328"/>
      <c r="AK13" s="328"/>
      <c r="AL13" s="328"/>
      <c r="AM13" s="328"/>
      <c r="AN13" s="328"/>
      <c r="AO13" s="328"/>
      <c r="AP13" s="328"/>
      <c r="AQ13" s="329"/>
      <c r="AR13" s="327" t="s">
        <v>86</v>
      </c>
      <c r="AS13" s="328"/>
      <c r="AT13" s="328"/>
      <c r="AU13" s="328"/>
      <c r="AV13" s="328"/>
      <c r="AW13" s="328"/>
      <c r="AX13" s="328"/>
      <c r="AY13" s="329"/>
      <c r="AZ13" s="327" t="s">
        <v>86</v>
      </c>
      <c r="BA13" s="328"/>
      <c r="BB13" s="328"/>
      <c r="BC13" s="328"/>
      <c r="BD13" s="328"/>
      <c r="BE13" s="328"/>
      <c r="BF13" s="328"/>
      <c r="BG13" s="329"/>
      <c r="BH13" s="327" t="s">
        <v>87</v>
      </c>
      <c r="BI13" s="328"/>
      <c r="BJ13" s="328"/>
      <c r="BK13" s="328"/>
      <c r="BL13" s="328"/>
      <c r="BM13" s="328"/>
      <c r="BN13" s="328"/>
      <c r="BO13" s="329"/>
      <c r="BP13" s="327"/>
      <c r="BQ13" s="328"/>
      <c r="BR13" s="328"/>
      <c r="BS13" s="328"/>
      <c r="BT13" s="328"/>
      <c r="BU13" s="328"/>
      <c r="BV13" s="328"/>
      <c r="BW13" s="329"/>
      <c r="BX13" s="327"/>
      <c r="BY13" s="328"/>
      <c r="BZ13" s="328"/>
      <c r="CA13" s="328"/>
      <c r="CB13" s="328"/>
      <c r="CC13" s="328"/>
      <c r="CD13" s="328"/>
      <c r="CE13" s="329"/>
      <c r="CF13" s="324" t="s">
        <v>62</v>
      </c>
      <c r="CG13" s="325"/>
      <c r="CH13" s="325"/>
      <c r="CI13" s="325"/>
      <c r="CJ13" s="325"/>
      <c r="CK13" s="325"/>
      <c r="CL13" s="325"/>
      <c r="CM13" s="326"/>
      <c r="CN13" s="324" t="s">
        <v>88</v>
      </c>
      <c r="CO13" s="325"/>
      <c r="CP13" s="325"/>
      <c r="CQ13" s="325"/>
      <c r="CR13" s="325"/>
      <c r="CS13" s="325"/>
      <c r="CT13" s="325"/>
      <c r="CU13" s="326"/>
    </row>
    <row r="14" spans="1:99" s="8" customFormat="1" ht="11.5">
      <c r="A14" s="327"/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9"/>
      <c r="R14" s="327"/>
      <c r="S14" s="328"/>
      <c r="T14" s="328"/>
      <c r="U14" s="329"/>
      <c r="V14" s="327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9"/>
      <c r="AI14" s="327"/>
      <c r="AJ14" s="328"/>
      <c r="AK14" s="328"/>
      <c r="AL14" s="328"/>
      <c r="AM14" s="328"/>
      <c r="AN14" s="328"/>
      <c r="AO14" s="328"/>
      <c r="AP14" s="328"/>
      <c r="AQ14" s="329"/>
      <c r="AR14" s="327" t="s">
        <v>89</v>
      </c>
      <c r="AS14" s="328"/>
      <c r="AT14" s="328"/>
      <c r="AU14" s="328"/>
      <c r="AV14" s="328"/>
      <c r="AW14" s="328"/>
      <c r="AX14" s="328"/>
      <c r="AY14" s="329"/>
      <c r="AZ14" s="327" t="s">
        <v>90</v>
      </c>
      <c r="BA14" s="328"/>
      <c r="BB14" s="328"/>
      <c r="BC14" s="328"/>
      <c r="BD14" s="328"/>
      <c r="BE14" s="328"/>
      <c r="BF14" s="328"/>
      <c r="BG14" s="329"/>
      <c r="BH14" s="327" t="s">
        <v>91</v>
      </c>
      <c r="BI14" s="328"/>
      <c r="BJ14" s="328"/>
      <c r="BK14" s="328"/>
      <c r="BL14" s="328"/>
      <c r="BM14" s="328"/>
      <c r="BN14" s="328"/>
      <c r="BO14" s="329"/>
      <c r="BP14" s="327"/>
      <c r="BQ14" s="328"/>
      <c r="BR14" s="328"/>
      <c r="BS14" s="328"/>
      <c r="BT14" s="328"/>
      <c r="BU14" s="328"/>
      <c r="BV14" s="328"/>
      <c r="BW14" s="329"/>
      <c r="BX14" s="327"/>
      <c r="BY14" s="328"/>
      <c r="BZ14" s="328"/>
      <c r="CA14" s="328"/>
      <c r="CB14" s="328"/>
      <c r="CC14" s="328"/>
      <c r="CD14" s="328"/>
      <c r="CE14" s="329"/>
      <c r="CF14" s="327"/>
      <c r="CG14" s="328"/>
      <c r="CH14" s="328"/>
      <c r="CI14" s="328"/>
      <c r="CJ14" s="328"/>
      <c r="CK14" s="328"/>
      <c r="CL14" s="328"/>
      <c r="CM14" s="329"/>
      <c r="CN14" s="327" t="s">
        <v>92</v>
      </c>
      <c r="CO14" s="328"/>
      <c r="CP14" s="328"/>
      <c r="CQ14" s="328"/>
      <c r="CR14" s="328"/>
      <c r="CS14" s="328"/>
      <c r="CT14" s="328"/>
      <c r="CU14" s="329"/>
    </row>
    <row r="15" spans="1:99" s="8" customFormat="1" ht="12.75" customHeight="1">
      <c r="A15" s="327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9"/>
      <c r="R15" s="327"/>
      <c r="S15" s="328"/>
      <c r="T15" s="328"/>
      <c r="U15" s="329"/>
      <c r="V15" s="327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9"/>
      <c r="AI15" s="327"/>
      <c r="AJ15" s="328"/>
      <c r="AK15" s="328"/>
      <c r="AL15" s="328"/>
      <c r="AM15" s="328"/>
      <c r="AN15" s="328"/>
      <c r="AO15" s="328"/>
      <c r="AP15" s="328"/>
      <c r="AQ15" s="329"/>
      <c r="AR15" s="327" t="s">
        <v>93</v>
      </c>
      <c r="AS15" s="328"/>
      <c r="AT15" s="328"/>
      <c r="AU15" s="328"/>
      <c r="AV15" s="328"/>
      <c r="AW15" s="328"/>
      <c r="AX15" s="328"/>
      <c r="AY15" s="329"/>
      <c r="AZ15" s="327" t="s">
        <v>94</v>
      </c>
      <c r="BA15" s="328"/>
      <c r="BB15" s="328"/>
      <c r="BC15" s="328"/>
      <c r="BD15" s="328"/>
      <c r="BE15" s="328"/>
      <c r="BF15" s="328"/>
      <c r="BG15" s="329"/>
      <c r="BH15" s="327" t="s">
        <v>95</v>
      </c>
      <c r="BI15" s="328"/>
      <c r="BJ15" s="328"/>
      <c r="BK15" s="328"/>
      <c r="BL15" s="328"/>
      <c r="BM15" s="328"/>
      <c r="BN15" s="328"/>
      <c r="BO15" s="329"/>
      <c r="BP15" s="327"/>
      <c r="BQ15" s="328"/>
      <c r="BR15" s="328"/>
      <c r="BS15" s="328"/>
      <c r="BT15" s="328"/>
      <c r="BU15" s="328"/>
      <c r="BV15" s="328"/>
      <c r="BW15" s="329"/>
      <c r="BX15" s="327"/>
      <c r="BY15" s="328"/>
      <c r="BZ15" s="328"/>
      <c r="CA15" s="328"/>
      <c r="CB15" s="328"/>
      <c r="CC15" s="328"/>
      <c r="CD15" s="328"/>
      <c r="CE15" s="329"/>
      <c r="CF15" s="327"/>
      <c r="CG15" s="328"/>
      <c r="CH15" s="328"/>
      <c r="CI15" s="328"/>
      <c r="CJ15" s="328"/>
      <c r="CK15" s="328"/>
      <c r="CL15" s="328"/>
      <c r="CM15" s="329"/>
      <c r="CN15" s="327"/>
      <c r="CO15" s="328"/>
      <c r="CP15" s="328"/>
      <c r="CQ15" s="328"/>
      <c r="CR15" s="328"/>
      <c r="CS15" s="328"/>
      <c r="CT15" s="328"/>
      <c r="CU15" s="329"/>
    </row>
    <row r="16" spans="1:99" s="8" customFormat="1" ht="11.5" hidden="1">
      <c r="A16" s="333"/>
      <c r="B16" s="334"/>
      <c r="C16" s="334"/>
      <c r="D16" s="334"/>
      <c r="E16" s="334"/>
      <c r="F16" s="334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9"/>
      <c r="R16" s="327"/>
      <c r="S16" s="328"/>
      <c r="T16" s="328"/>
      <c r="U16" s="329"/>
      <c r="V16" s="327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9"/>
      <c r="AI16" s="327"/>
      <c r="AJ16" s="328"/>
      <c r="AK16" s="328"/>
      <c r="AL16" s="328"/>
      <c r="AM16" s="328"/>
      <c r="AN16" s="328"/>
      <c r="AO16" s="328"/>
      <c r="AP16" s="328"/>
      <c r="AQ16" s="329"/>
      <c r="AR16" s="327" t="s">
        <v>96</v>
      </c>
      <c r="AS16" s="328"/>
      <c r="AT16" s="328"/>
      <c r="AU16" s="328"/>
      <c r="AV16" s="328"/>
      <c r="AW16" s="328"/>
      <c r="AX16" s="328"/>
      <c r="AY16" s="329"/>
      <c r="AZ16" s="327" t="s">
        <v>97</v>
      </c>
      <c r="BA16" s="328"/>
      <c r="BB16" s="328"/>
      <c r="BC16" s="328"/>
      <c r="BD16" s="328"/>
      <c r="BE16" s="328"/>
      <c r="BF16" s="328"/>
      <c r="BG16" s="329"/>
      <c r="BH16" s="327" t="s">
        <v>98</v>
      </c>
      <c r="BI16" s="328"/>
      <c r="BJ16" s="328"/>
      <c r="BK16" s="328"/>
      <c r="BL16" s="328"/>
      <c r="BM16" s="328"/>
      <c r="BN16" s="328"/>
      <c r="BO16" s="329"/>
      <c r="BP16" s="327"/>
      <c r="BQ16" s="328"/>
      <c r="BR16" s="328"/>
      <c r="BS16" s="328"/>
      <c r="BT16" s="328"/>
      <c r="BU16" s="328"/>
      <c r="BV16" s="328"/>
      <c r="BW16" s="329"/>
      <c r="BX16" s="327"/>
      <c r="BY16" s="328"/>
      <c r="BZ16" s="328"/>
      <c r="CA16" s="328"/>
      <c r="CB16" s="328"/>
      <c r="CC16" s="328"/>
      <c r="CD16" s="328"/>
      <c r="CE16" s="329"/>
      <c r="CF16" s="327"/>
      <c r="CG16" s="328"/>
      <c r="CH16" s="328"/>
      <c r="CI16" s="328"/>
      <c r="CJ16" s="328"/>
      <c r="CK16" s="328"/>
      <c r="CL16" s="328"/>
      <c r="CM16" s="329"/>
      <c r="CN16" s="327"/>
      <c r="CO16" s="328"/>
      <c r="CP16" s="328"/>
      <c r="CQ16" s="328"/>
      <c r="CR16" s="328"/>
      <c r="CS16" s="328"/>
      <c r="CT16" s="328"/>
      <c r="CU16" s="329"/>
    </row>
    <row r="17" spans="1:99" s="8" customFormat="1" ht="11.5" hidden="1">
      <c r="A17" s="3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9"/>
      <c r="R17" s="327"/>
      <c r="S17" s="328"/>
      <c r="T17" s="328"/>
      <c r="U17" s="329"/>
      <c r="V17" s="327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9"/>
      <c r="AI17" s="327"/>
      <c r="AJ17" s="328"/>
      <c r="AK17" s="328"/>
      <c r="AL17" s="328"/>
      <c r="AM17" s="328"/>
      <c r="AN17" s="328"/>
      <c r="AO17" s="328"/>
      <c r="AP17" s="328"/>
      <c r="AQ17" s="329"/>
      <c r="AR17" s="327" t="s">
        <v>99</v>
      </c>
      <c r="AS17" s="328"/>
      <c r="AT17" s="328"/>
      <c r="AU17" s="328"/>
      <c r="AV17" s="328"/>
      <c r="AW17" s="328"/>
      <c r="AX17" s="328"/>
      <c r="AY17" s="329"/>
      <c r="AZ17" s="327" t="s">
        <v>100</v>
      </c>
      <c r="BA17" s="328"/>
      <c r="BB17" s="328"/>
      <c r="BC17" s="328"/>
      <c r="BD17" s="328"/>
      <c r="BE17" s="328"/>
      <c r="BF17" s="328"/>
      <c r="BG17" s="329"/>
      <c r="BH17" s="327" t="s">
        <v>64</v>
      </c>
      <c r="BI17" s="328"/>
      <c r="BJ17" s="328"/>
      <c r="BK17" s="328"/>
      <c r="BL17" s="328"/>
      <c r="BM17" s="328"/>
      <c r="BN17" s="328"/>
      <c r="BO17" s="329"/>
      <c r="BP17" s="327"/>
      <c r="BQ17" s="328"/>
      <c r="BR17" s="328"/>
      <c r="BS17" s="328"/>
      <c r="BT17" s="328"/>
      <c r="BU17" s="328"/>
      <c r="BV17" s="328"/>
      <c r="BW17" s="329"/>
      <c r="BX17" s="327"/>
      <c r="BY17" s="328"/>
      <c r="BZ17" s="328"/>
      <c r="CA17" s="328"/>
      <c r="CB17" s="328"/>
      <c r="CC17" s="328"/>
      <c r="CD17" s="328"/>
      <c r="CE17" s="329"/>
      <c r="CF17" s="327"/>
      <c r="CG17" s="328"/>
      <c r="CH17" s="328"/>
      <c r="CI17" s="328"/>
      <c r="CJ17" s="328"/>
      <c r="CK17" s="328"/>
      <c r="CL17" s="328"/>
      <c r="CM17" s="329"/>
      <c r="CN17" s="327"/>
      <c r="CO17" s="328"/>
      <c r="CP17" s="328"/>
      <c r="CQ17" s="328"/>
      <c r="CR17" s="328"/>
      <c r="CS17" s="328"/>
      <c r="CT17" s="328"/>
      <c r="CU17" s="329"/>
    </row>
    <row r="18" spans="1:99" s="8" customFormat="1" ht="11.5" hidden="1">
      <c r="A18" s="327"/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9"/>
      <c r="R18" s="327"/>
      <c r="S18" s="328"/>
      <c r="T18" s="328"/>
      <c r="U18" s="329"/>
      <c r="V18" s="327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9"/>
      <c r="AI18" s="327"/>
      <c r="AJ18" s="328"/>
      <c r="AK18" s="328"/>
      <c r="AL18" s="328"/>
      <c r="AM18" s="328"/>
      <c r="AN18" s="328"/>
      <c r="AO18" s="328"/>
      <c r="AP18" s="328"/>
      <c r="AQ18" s="329"/>
      <c r="AR18" s="327" t="s">
        <v>101</v>
      </c>
      <c r="AS18" s="328"/>
      <c r="AT18" s="328"/>
      <c r="AU18" s="328"/>
      <c r="AV18" s="328"/>
      <c r="AW18" s="328"/>
      <c r="AX18" s="328"/>
      <c r="AY18" s="329"/>
      <c r="AZ18" s="327" t="s">
        <v>102</v>
      </c>
      <c r="BA18" s="328"/>
      <c r="BB18" s="328"/>
      <c r="BC18" s="328"/>
      <c r="BD18" s="328"/>
      <c r="BE18" s="328"/>
      <c r="BF18" s="328"/>
      <c r="BG18" s="329"/>
      <c r="BH18" s="327" t="s">
        <v>70</v>
      </c>
      <c r="BI18" s="328"/>
      <c r="BJ18" s="328"/>
      <c r="BK18" s="328"/>
      <c r="BL18" s="328"/>
      <c r="BM18" s="328"/>
      <c r="BN18" s="328"/>
      <c r="BO18" s="329"/>
      <c r="BP18" s="327"/>
      <c r="BQ18" s="328"/>
      <c r="BR18" s="328"/>
      <c r="BS18" s="328"/>
      <c r="BT18" s="328"/>
      <c r="BU18" s="328"/>
      <c r="BV18" s="328"/>
      <c r="BW18" s="329"/>
      <c r="BX18" s="327"/>
      <c r="BY18" s="328"/>
      <c r="BZ18" s="328"/>
      <c r="CA18" s="328"/>
      <c r="CB18" s="328"/>
      <c r="CC18" s="328"/>
      <c r="CD18" s="328"/>
      <c r="CE18" s="329"/>
      <c r="CF18" s="327"/>
      <c r="CG18" s="328"/>
      <c r="CH18" s="328"/>
      <c r="CI18" s="328"/>
      <c r="CJ18" s="328"/>
      <c r="CK18" s="328"/>
      <c r="CL18" s="328"/>
      <c r="CM18" s="329"/>
      <c r="CN18" s="327"/>
      <c r="CO18" s="328"/>
      <c r="CP18" s="328"/>
      <c r="CQ18" s="328"/>
      <c r="CR18" s="328"/>
      <c r="CS18" s="328"/>
      <c r="CT18" s="328"/>
      <c r="CU18" s="329"/>
    </row>
    <row r="19" spans="1:99" s="8" customFormat="1" ht="11.5" hidden="1">
      <c r="A19" s="327"/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9"/>
      <c r="R19" s="327"/>
      <c r="S19" s="328"/>
      <c r="T19" s="328"/>
      <c r="U19" s="329"/>
      <c r="V19" s="327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9"/>
      <c r="AI19" s="327"/>
      <c r="AJ19" s="328"/>
      <c r="AK19" s="328"/>
      <c r="AL19" s="328"/>
      <c r="AM19" s="328"/>
      <c r="AN19" s="328"/>
      <c r="AO19" s="328"/>
      <c r="AP19" s="328"/>
      <c r="AQ19" s="329"/>
      <c r="AR19" s="327" t="s">
        <v>103</v>
      </c>
      <c r="AS19" s="328"/>
      <c r="AT19" s="328"/>
      <c r="AU19" s="328"/>
      <c r="AV19" s="328"/>
      <c r="AW19" s="328"/>
      <c r="AX19" s="328"/>
      <c r="AY19" s="329"/>
      <c r="AZ19" s="327" t="s">
        <v>104</v>
      </c>
      <c r="BA19" s="328"/>
      <c r="BB19" s="328"/>
      <c r="BC19" s="328"/>
      <c r="BD19" s="328"/>
      <c r="BE19" s="328"/>
      <c r="BF19" s="328"/>
      <c r="BG19" s="329"/>
      <c r="BH19" s="327"/>
      <c r="BI19" s="328"/>
      <c r="BJ19" s="328"/>
      <c r="BK19" s="328"/>
      <c r="BL19" s="328"/>
      <c r="BM19" s="328"/>
      <c r="BN19" s="328"/>
      <c r="BO19" s="329"/>
      <c r="BP19" s="327"/>
      <c r="BQ19" s="328"/>
      <c r="BR19" s="328"/>
      <c r="BS19" s="328"/>
      <c r="BT19" s="328"/>
      <c r="BU19" s="328"/>
      <c r="BV19" s="328"/>
      <c r="BW19" s="329"/>
      <c r="BX19" s="327"/>
      <c r="BY19" s="328"/>
      <c r="BZ19" s="328"/>
      <c r="CA19" s="328"/>
      <c r="CB19" s="328"/>
      <c r="CC19" s="328"/>
      <c r="CD19" s="328"/>
      <c r="CE19" s="329"/>
      <c r="CF19" s="327"/>
      <c r="CG19" s="328"/>
      <c r="CH19" s="328"/>
      <c r="CI19" s="328"/>
      <c r="CJ19" s="328"/>
      <c r="CK19" s="328"/>
      <c r="CL19" s="328"/>
      <c r="CM19" s="329"/>
      <c r="CN19" s="327"/>
      <c r="CO19" s="328"/>
      <c r="CP19" s="328"/>
      <c r="CQ19" s="328"/>
      <c r="CR19" s="328"/>
      <c r="CS19" s="328"/>
      <c r="CT19" s="328"/>
      <c r="CU19" s="329"/>
    </row>
    <row r="20" spans="1:99" s="8" customFormat="1" ht="11.5" hidden="1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9"/>
      <c r="R20" s="327"/>
      <c r="S20" s="328"/>
      <c r="T20" s="328"/>
      <c r="U20" s="329"/>
      <c r="V20" s="327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9"/>
      <c r="AI20" s="327"/>
      <c r="AJ20" s="328"/>
      <c r="AK20" s="328"/>
      <c r="AL20" s="328"/>
      <c r="AM20" s="328"/>
      <c r="AN20" s="328"/>
      <c r="AO20" s="328"/>
      <c r="AP20" s="328"/>
      <c r="AQ20" s="329"/>
      <c r="AR20" s="327" t="s">
        <v>105</v>
      </c>
      <c r="AS20" s="328"/>
      <c r="AT20" s="328"/>
      <c r="AU20" s="328"/>
      <c r="AV20" s="328"/>
      <c r="AW20" s="328"/>
      <c r="AX20" s="328"/>
      <c r="AY20" s="329"/>
      <c r="AZ20" s="327" t="s">
        <v>106</v>
      </c>
      <c r="BA20" s="328"/>
      <c r="BB20" s="328"/>
      <c r="BC20" s="328"/>
      <c r="BD20" s="328"/>
      <c r="BE20" s="328"/>
      <c r="BF20" s="328"/>
      <c r="BG20" s="329"/>
      <c r="BH20" s="327"/>
      <c r="BI20" s="328"/>
      <c r="BJ20" s="328"/>
      <c r="BK20" s="328"/>
      <c r="BL20" s="328"/>
      <c r="BM20" s="328"/>
      <c r="BN20" s="328"/>
      <c r="BO20" s="329"/>
      <c r="BP20" s="327"/>
      <c r="BQ20" s="328"/>
      <c r="BR20" s="328"/>
      <c r="BS20" s="328"/>
      <c r="BT20" s="328"/>
      <c r="BU20" s="328"/>
      <c r="BV20" s="328"/>
      <c r="BW20" s="329"/>
      <c r="BX20" s="327"/>
      <c r="BY20" s="328"/>
      <c r="BZ20" s="328"/>
      <c r="CA20" s="328"/>
      <c r="CB20" s="328"/>
      <c r="CC20" s="328"/>
      <c r="CD20" s="328"/>
      <c r="CE20" s="329"/>
      <c r="CF20" s="327"/>
      <c r="CG20" s="328"/>
      <c r="CH20" s="328"/>
      <c r="CI20" s="328"/>
      <c r="CJ20" s="328"/>
      <c r="CK20" s="328"/>
      <c r="CL20" s="328"/>
      <c r="CM20" s="329"/>
      <c r="CN20" s="327"/>
      <c r="CO20" s="328"/>
      <c r="CP20" s="328"/>
      <c r="CQ20" s="328"/>
      <c r="CR20" s="328"/>
      <c r="CS20" s="328"/>
      <c r="CT20" s="328"/>
      <c r="CU20" s="329"/>
    </row>
    <row r="21" spans="1:99" s="8" customFormat="1" ht="11.5" hidden="1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9"/>
      <c r="R21" s="327"/>
      <c r="S21" s="328"/>
      <c r="T21" s="328"/>
      <c r="U21" s="329"/>
      <c r="V21" s="327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9"/>
      <c r="AI21" s="327"/>
      <c r="AJ21" s="328"/>
      <c r="AK21" s="328"/>
      <c r="AL21" s="328"/>
      <c r="AM21" s="328"/>
      <c r="AN21" s="328"/>
      <c r="AO21" s="328"/>
      <c r="AP21" s="328"/>
      <c r="AQ21" s="329"/>
      <c r="AR21" s="327" t="s">
        <v>64</v>
      </c>
      <c r="AS21" s="328"/>
      <c r="AT21" s="328"/>
      <c r="AU21" s="328"/>
      <c r="AV21" s="328"/>
      <c r="AW21" s="328"/>
      <c r="AX21" s="328"/>
      <c r="AY21" s="329"/>
      <c r="AZ21" s="327" t="s">
        <v>107</v>
      </c>
      <c r="BA21" s="328"/>
      <c r="BB21" s="328"/>
      <c r="BC21" s="328"/>
      <c r="BD21" s="328"/>
      <c r="BE21" s="328"/>
      <c r="BF21" s="328"/>
      <c r="BG21" s="329"/>
      <c r="BH21" s="327"/>
      <c r="BI21" s="328"/>
      <c r="BJ21" s="328"/>
      <c r="BK21" s="328"/>
      <c r="BL21" s="328"/>
      <c r="BM21" s="328"/>
      <c r="BN21" s="328"/>
      <c r="BO21" s="329"/>
      <c r="BP21" s="327"/>
      <c r="BQ21" s="328"/>
      <c r="BR21" s="328"/>
      <c r="BS21" s="328"/>
      <c r="BT21" s="328"/>
      <c r="BU21" s="328"/>
      <c r="BV21" s="328"/>
      <c r="BW21" s="329"/>
      <c r="BX21" s="327"/>
      <c r="BY21" s="328"/>
      <c r="BZ21" s="328"/>
      <c r="CA21" s="328"/>
      <c r="CB21" s="328"/>
      <c r="CC21" s="328"/>
      <c r="CD21" s="328"/>
      <c r="CE21" s="329"/>
      <c r="CF21" s="327"/>
      <c r="CG21" s="328"/>
      <c r="CH21" s="328"/>
      <c r="CI21" s="328"/>
      <c r="CJ21" s="328"/>
      <c r="CK21" s="328"/>
      <c r="CL21" s="328"/>
      <c r="CM21" s="329"/>
      <c r="CN21" s="327"/>
      <c r="CO21" s="328"/>
      <c r="CP21" s="328"/>
      <c r="CQ21" s="328"/>
      <c r="CR21" s="328"/>
      <c r="CS21" s="328"/>
      <c r="CT21" s="328"/>
      <c r="CU21" s="329"/>
    </row>
    <row r="22" spans="1:99" s="8" customFormat="1" ht="11.5" hidden="1">
      <c r="A22" s="327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9"/>
      <c r="R22" s="327"/>
      <c r="S22" s="328"/>
      <c r="T22" s="328"/>
      <c r="U22" s="329"/>
      <c r="V22" s="327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9"/>
      <c r="AI22" s="327"/>
      <c r="AJ22" s="328"/>
      <c r="AK22" s="328"/>
      <c r="AL22" s="328"/>
      <c r="AM22" s="328"/>
      <c r="AN22" s="328"/>
      <c r="AO22" s="328"/>
      <c r="AP22" s="328"/>
      <c r="AQ22" s="329"/>
      <c r="AR22" s="327" t="s">
        <v>70</v>
      </c>
      <c r="AS22" s="328"/>
      <c r="AT22" s="328"/>
      <c r="AU22" s="328"/>
      <c r="AV22" s="328"/>
      <c r="AW22" s="328"/>
      <c r="AX22" s="328"/>
      <c r="AY22" s="329"/>
      <c r="AZ22" s="327"/>
      <c r="BA22" s="328"/>
      <c r="BB22" s="328"/>
      <c r="BC22" s="328"/>
      <c r="BD22" s="328"/>
      <c r="BE22" s="328"/>
      <c r="BF22" s="328"/>
      <c r="BG22" s="329"/>
      <c r="BH22" s="327"/>
      <c r="BI22" s="328"/>
      <c r="BJ22" s="328"/>
      <c r="BK22" s="328"/>
      <c r="BL22" s="328"/>
      <c r="BM22" s="328"/>
      <c r="BN22" s="328"/>
      <c r="BO22" s="329"/>
      <c r="BP22" s="327"/>
      <c r="BQ22" s="328"/>
      <c r="BR22" s="328"/>
      <c r="BS22" s="328"/>
      <c r="BT22" s="328"/>
      <c r="BU22" s="328"/>
      <c r="BV22" s="328"/>
      <c r="BW22" s="329"/>
      <c r="BX22" s="327"/>
      <c r="BY22" s="328"/>
      <c r="BZ22" s="328"/>
      <c r="CA22" s="328"/>
      <c r="CB22" s="328"/>
      <c r="CC22" s="328"/>
      <c r="CD22" s="328"/>
      <c r="CE22" s="329"/>
      <c r="CF22" s="327"/>
      <c r="CG22" s="328"/>
      <c r="CH22" s="328"/>
      <c r="CI22" s="328"/>
      <c r="CJ22" s="328"/>
      <c r="CK22" s="328"/>
      <c r="CL22" s="328"/>
      <c r="CM22" s="329"/>
      <c r="CN22" s="327"/>
      <c r="CO22" s="328"/>
      <c r="CP22" s="328"/>
      <c r="CQ22" s="328"/>
      <c r="CR22" s="328"/>
      <c r="CS22" s="328"/>
      <c r="CT22" s="328"/>
      <c r="CU22" s="329"/>
    </row>
    <row r="23" spans="1:99" s="8" customFormat="1" ht="11.5" hidden="1">
      <c r="A23" s="327"/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9"/>
      <c r="R23" s="327"/>
      <c r="S23" s="328"/>
      <c r="T23" s="328"/>
      <c r="U23" s="329"/>
      <c r="V23" s="327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9"/>
      <c r="AI23" s="327"/>
      <c r="AJ23" s="328"/>
      <c r="AK23" s="328"/>
      <c r="AL23" s="328"/>
      <c r="AM23" s="328"/>
      <c r="AN23" s="328"/>
      <c r="AO23" s="328"/>
      <c r="AP23" s="328"/>
      <c r="AQ23" s="329"/>
      <c r="AR23" s="327" t="s">
        <v>108</v>
      </c>
      <c r="AS23" s="328"/>
      <c r="AT23" s="328"/>
      <c r="AU23" s="328"/>
      <c r="AV23" s="328"/>
      <c r="AW23" s="328"/>
      <c r="AX23" s="328"/>
      <c r="AY23" s="329"/>
      <c r="AZ23" s="327"/>
      <c r="BA23" s="328"/>
      <c r="BB23" s="328"/>
      <c r="BC23" s="328"/>
      <c r="BD23" s="328"/>
      <c r="BE23" s="328"/>
      <c r="BF23" s="328"/>
      <c r="BG23" s="329"/>
      <c r="BH23" s="327"/>
      <c r="BI23" s="328"/>
      <c r="BJ23" s="328"/>
      <c r="BK23" s="328"/>
      <c r="BL23" s="328"/>
      <c r="BM23" s="328"/>
      <c r="BN23" s="328"/>
      <c r="BO23" s="329"/>
      <c r="BP23" s="327"/>
      <c r="BQ23" s="328"/>
      <c r="BR23" s="328"/>
      <c r="BS23" s="328"/>
      <c r="BT23" s="328"/>
      <c r="BU23" s="328"/>
      <c r="BV23" s="328"/>
      <c r="BW23" s="329"/>
      <c r="BX23" s="327"/>
      <c r="BY23" s="328"/>
      <c r="BZ23" s="328"/>
      <c r="CA23" s="328"/>
      <c r="CB23" s="328"/>
      <c r="CC23" s="328"/>
      <c r="CD23" s="328"/>
      <c r="CE23" s="329"/>
      <c r="CF23" s="327"/>
      <c r="CG23" s="328"/>
      <c r="CH23" s="328"/>
      <c r="CI23" s="328"/>
      <c r="CJ23" s="328"/>
      <c r="CK23" s="328"/>
      <c r="CL23" s="328"/>
      <c r="CM23" s="329"/>
      <c r="CN23" s="327"/>
      <c r="CO23" s="328"/>
      <c r="CP23" s="328"/>
      <c r="CQ23" s="328"/>
      <c r="CR23" s="328"/>
      <c r="CS23" s="328"/>
      <c r="CT23" s="328"/>
      <c r="CU23" s="329"/>
    </row>
    <row r="24" spans="1:99" s="8" customFormat="1" ht="11.5" hidden="1">
      <c r="A24" s="327"/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9"/>
      <c r="R24" s="327"/>
      <c r="S24" s="328"/>
      <c r="T24" s="328"/>
      <c r="U24" s="329"/>
      <c r="V24" s="327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9"/>
      <c r="AI24" s="327"/>
      <c r="AJ24" s="328"/>
      <c r="AK24" s="328"/>
      <c r="AL24" s="328"/>
      <c r="AM24" s="328"/>
      <c r="AN24" s="328"/>
      <c r="AO24" s="328"/>
      <c r="AP24" s="328"/>
      <c r="AQ24" s="329"/>
      <c r="AR24" s="327" t="s">
        <v>109</v>
      </c>
      <c r="AS24" s="328"/>
      <c r="AT24" s="328"/>
      <c r="AU24" s="328"/>
      <c r="AV24" s="328"/>
      <c r="AW24" s="328"/>
      <c r="AX24" s="328"/>
      <c r="AY24" s="329"/>
      <c r="AZ24" s="327"/>
      <c r="BA24" s="328"/>
      <c r="BB24" s="328"/>
      <c r="BC24" s="328"/>
      <c r="BD24" s="328"/>
      <c r="BE24" s="328"/>
      <c r="BF24" s="328"/>
      <c r="BG24" s="329"/>
      <c r="BH24" s="327"/>
      <c r="BI24" s="328"/>
      <c r="BJ24" s="328"/>
      <c r="BK24" s="328"/>
      <c r="BL24" s="328"/>
      <c r="BM24" s="328"/>
      <c r="BN24" s="328"/>
      <c r="BO24" s="329"/>
      <c r="BP24" s="327"/>
      <c r="BQ24" s="328"/>
      <c r="BR24" s="328"/>
      <c r="BS24" s="328"/>
      <c r="BT24" s="328"/>
      <c r="BU24" s="328"/>
      <c r="BV24" s="328"/>
      <c r="BW24" s="329"/>
      <c r="BX24" s="327"/>
      <c r="BY24" s="328"/>
      <c r="BZ24" s="328"/>
      <c r="CA24" s="328"/>
      <c r="CB24" s="328"/>
      <c r="CC24" s="328"/>
      <c r="CD24" s="328"/>
      <c r="CE24" s="329"/>
      <c r="CF24" s="327"/>
      <c r="CG24" s="328"/>
      <c r="CH24" s="328"/>
      <c r="CI24" s="328"/>
      <c r="CJ24" s="328"/>
      <c r="CK24" s="328"/>
      <c r="CL24" s="328"/>
      <c r="CM24" s="329"/>
      <c r="CN24" s="327"/>
      <c r="CO24" s="328"/>
      <c r="CP24" s="328"/>
      <c r="CQ24" s="328"/>
      <c r="CR24" s="328"/>
      <c r="CS24" s="328"/>
      <c r="CT24" s="328"/>
      <c r="CU24" s="329"/>
    </row>
    <row r="25" spans="1:99" s="8" customFormat="1" ht="9" customHeight="1">
      <c r="A25" s="330">
        <v>1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2"/>
      <c r="R25" s="324">
        <v>2</v>
      </c>
      <c r="S25" s="325"/>
      <c r="T25" s="325"/>
      <c r="U25" s="326"/>
      <c r="V25" s="324">
        <v>3</v>
      </c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6"/>
      <c r="AI25" s="324">
        <v>4</v>
      </c>
      <c r="AJ25" s="325"/>
      <c r="AK25" s="325"/>
      <c r="AL25" s="325"/>
      <c r="AM25" s="325"/>
      <c r="AN25" s="325"/>
      <c r="AO25" s="325"/>
      <c r="AP25" s="325"/>
      <c r="AQ25" s="326"/>
      <c r="AR25" s="324">
        <v>5</v>
      </c>
      <c r="AS25" s="325"/>
      <c r="AT25" s="325"/>
      <c r="AU25" s="325"/>
      <c r="AV25" s="325"/>
      <c r="AW25" s="325"/>
      <c r="AX25" s="325"/>
      <c r="AY25" s="326"/>
      <c r="AZ25" s="321" t="s">
        <v>110</v>
      </c>
      <c r="BA25" s="322"/>
      <c r="BB25" s="322"/>
      <c r="BC25" s="322"/>
      <c r="BD25" s="322"/>
      <c r="BE25" s="322"/>
      <c r="BF25" s="322"/>
      <c r="BG25" s="323"/>
      <c r="BH25" s="324">
        <v>6</v>
      </c>
      <c r="BI25" s="325"/>
      <c r="BJ25" s="325"/>
      <c r="BK25" s="325"/>
      <c r="BL25" s="325"/>
      <c r="BM25" s="325"/>
      <c r="BN25" s="325"/>
      <c r="BO25" s="326"/>
      <c r="BP25" s="324">
        <v>7</v>
      </c>
      <c r="BQ25" s="325"/>
      <c r="BR25" s="325"/>
      <c r="BS25" s="325"/>
      <c r="BT25" s="325"/>
      <c r="BU25" s="325"/>
      <c r="BV25" s="325"/>
      <c r="BW25" s="326"/>
      <c r="BX25" s="324">
        <v>8</v>
      </c>
      <c r="BY25" s="325"/>
      <c r="BZ25" s="325"/>
      <c r="CA25" s="325"/>
      <c r="CB25" s="325"/>
      <c r="CC25" s="325"/>
      <c r="CD25" s="325"/>
      <c r="CE25" s="326"/>
      <c r="CF25" s="324">
        <v>9</v>
      </c>
      <c r="CG25" s="325"/>
      <c r="CH25" s="325"/>
      <c r="CI25" s="325"/>
      <c r="CJ25" s="325"/>
      <c r="CK25" s="325"/>
      <c r="CL25" s="325"/>
      <c r="CM25" s="326"/>
      <c r="CN25" s="324">
        <v>10</v>
      </c>
      <c r="CO25" s="325"/>
      <c r="CP25" s="325"/>
      <c r="CQ25" s="325"/>
      <c r="CR25" s="325"/>
      <c r="CS25" s="325"/>
      <c r="CT25" s="325"/>
      <c r="CU25" s="326"/>
    </row>
    <row r="26" spans="1:99" s="2" customFormat="1" ht="13">
      <c r="A26" s="280" t="s">
        <v>111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2" t="s">
        <v>112</v>
      </c>
      <c r="S26" s="283"/>
      <c r="T26" s="283"/>
      <c r="U26" s="284"/>
      <c r="V26" s="272" t="s">
        <v>113</v>
      </c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4"/>
      <c r="AI26" s="272">
        <f>SUM(AR26:CM27)</f>
        <v>20371245</v>
      </c>
      <c r="AJ26" s="273"/>
      <c r="AK26" s="273"/>
      <c r="AL26" s="273"/>
      <c r="AM26" s="273"/>
      <c r="AN26" s="273"/>
      <c r="AO26" s="273"/>
      <c r="AP26" s="273"/>
      <c r="AQ26" s="274"/>
      <c r="AR26" s="272">
        <f>AR31</f>
        <v>16933768</v>
      </c>
      <c r="AS26" s="273"/>
      <c r="AT26" s="273"/>
      <c r="AU26" s="273"/>
      <c r="AV26" s="273"/>
      <c r="AW26" s="273"/>
      <c r="AX26" s="273"/>
      <c r="AY26" s="274"/>
      <c r="AZ26" s="272"/>
      <c r="BA26" s="273"/>
      <c r="BB26" s="273"/>
      <c r="BC26" s="273"/>
      <c r="BD26" s="273"/>
      <c r="BE26" s="273"/>
      <c r="BF26" s="273"/>
      <c r="BG26" s="274"/>
      <c r="BH26" s="272">
        <f>S!I10+'S (2)'!I10</f>
        <v>2537077</v>
      </c>
      <c r="BI26" s="273"/>
      <c r="BJ26" s="273"/>
      <c r="BK26" s="273"/>
      <c r="BL26" s="273"/>
      <c r="BM26" s="273"/>
      <c r="BN26" s="273"/>
      <c r="BO26" s="274"/>
      <c r="BP26" s="272"/>
      <c r="BQ26" s="273"/>
      <c r="BR26" s="273"/>
      <c r="BS26" s="273"/>
      <c r="BT26" s="273"/>
      <c r="BU26" s="273"/>
      <c r="BV26" s="273"/>
      <c r="BW26" s="274"/>
      <c r="BX26" s="272"/>
      <c r="BY26" s="273"/>
      <c r="BZ26" s="273"/>
      <c r="CA26" s="273"/>
      <c r="CB26" s="273"/>
      <c r="CC26" s="273"/>
      <c r="CD26" s="273"/>
      <c r="CE26" s="274"/>
      <c r="CF26" s="272">
        <f>SUM(CF28:CM46)</f>
        <v>900400</v>
      </c>
      <c r="CG26" s="273"/>
      <c r="CH26" s="273"/>
      <c r="CI26" s="273"/>
      <c r="CJ26" s="273"/>
      <c r="CK26" s="273"/>
      <c r="CL26" s="273"/>
      <c r="CM26" s="274"/>
      <c r="CN26" s="272"/>
      <c r="CO26" s="273"/>
      <c r="CP26" s="273"/>
      <c r="CQ26" s="273"/>
      <c r="CR26" s="273"/>
      <c r="CS26" s="273"/>
      <c r="CT26" s="273"/>
      <c r="CU26" s="274"/>
    </row>
    <row r="27" spans="1:99" s="2" customFormat="1" ht="13">
      <c r="A27" s="278" t="s">
        <v>114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85"/>
      <c r="S27" s="286"/>
      <c r="T27" s="286"/>
      <c r="U27" s="287"/>
      <c r="V27" s="275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7"/>
      <c r="AI27" s="275"/>
      <c r="AJ27" s="276"/>
      <c r="AK27" s="276"/>
      <c r="AL27" s="276"/>
      <c r="AM27" s="276"/>
      <c r="AN27" s="276"/>
      <c r="AO27" s="276"/>
      <c r="AP27" s="276"/>
      <c r="AQ27" s="277"/>
      <c r="AR27" s="275"/>
      <c r="AS27" s="276"/>
      <c r="AT27" s="276"/>
      <c r="AU27" s="276"/>
      <c r="AV27" s="276"/>
      <c r="AW27" s="276"/>
      <c r="AX27" s="276"/>
      <c r="AY27" s="277"/>
      <c r="AZ27" s="275"/>
      <c r="BA27" s="276"/>
      <c r="BB27" s="276"/>
      <c r="BC27" s="276"/>
      <c r="BD27" s="276"/>
      <c r="BE27" s="276"/>
      <c r="BF27" s="276"/>
      <c r="BG27" s="277"/>
      <c r="BH27" s="275"/>
      <c r="BI27" s="276"/>
      <c r="BJ27" s="276"/>
      <c r="BK27" s="276"/>
      <c r="BL27" s="276"/>
      <c r="BM27" s="276"/>
      <c r="BN27" s="276"/>
      <c r="BO27" s="277"/>
      <c r="BP27" s="275"/>
      <c r="BQ27" s="276"/>
      <c r="BR27" s="276"/>
      <c r="BS27" s="276"/>
      <c r="BT27" s="276"/>
      <c r="BU27" s="276"/>
      <c r="BV27" s="276"/>
      <c r="BW27" s="277"/>
      <c r="BX27" s="275"/>
      <c r="BY27" s="276"/>
      <c r="BZ27" s="276"/>
      <c r="CA27" s="276"/>
      <c r="CB27" s="276"/>
      <c r="CC27" s="276"/>
      <c r="CD27" s="276"/>
      <c r="CE27" s="277"/>
      <c r="CF27" s="275"/>
      <c r="CG27" s="276"/>
      <c r="CH27" s="276"/>
      <c r="CI27" s="276"/>
      <c r="CJ27" s="276"/>
      <c r="CK27" s="276"/>
      <c r="CL27" s="276"/>
      <c r="CM27" s="277"/>
      <c r="CN27" s="275"/>
      <c r="CO27" s="276"/>
      <c r="CP27" s="276"/>
      <c r="CQ27" s="276"/>
      <c r="CR27" s="276"/>
      <c r="CS27" s="276"/>
      <c r="CT27" s="276"/>
      <c r="CU27" s="277"/>
    </row>
    <row r="28" spans="1:99" s="2" customFormat="1" ht="13">
      <c r="A28" s="315" t="s">
        <v>115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282" t="s">
        <v>116</v>
      </c>
      <c r="S28" s="283"/>
      <c r="T28" s="283"/>
      <c r="U28" s="284"/>
      <c r="V28" s="288">
        <v>120</v>
      </c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90"/>
      <c r="AI28" s="272">
        <f>CF28</f>
        <v>0</v>
      </c>
      <c r="AJ28" s="273"/>
      <c r="AK28" s="273"/>
      <c r="AL28" s="273"/>
      <c r="AM28" s="273"/>
      <c r="AN28" s="273"/>
      <c r="AO28" s="273"/>
      <c r="AP28" s="273"/>
      <c r="AQ28" s="274"/>
      <c r="AR28" s="272" t="s">
        <v>113</v>
      </c>
      <c r="AS28" s="273"/>
      <c r="AT28" s="273"/>
      <c r="AU28" s="273"/>
      <c r="AV28" s="273"/>
      <c r="AW28" s="273"/>
      <c r="AX28" s="273"/>
      <c r="AY28" s="274"/>
      <c r="AZ28" s="272"/>
      <c r="BA28" s="273"/>
      <c r="BB28" s="273"/>
      <c r="BC28" s="273"/>
      <c r="BD28" s="273"/>
      <c r="BE28" s="273"/>
      <c r="BF28" s="273"/>
      <c r="BG28" s="274"/>
      <c r="BH28" s="272" t="s">
        <v>113</v>
      </c>
      <c r="BI28" s="273"/>
      <c r="BJ28" s="273"/>
      <c r="BK28" s="273"/>
      <c r="BL28" s="273"/>
      <c r="BM28" s="273"/>
      <c r="BN28" s="273"/>
      <c r="BO28" s="274"/>
      <c r="BP28" s="272" t="s">
        <v>113</v>
      </c>
      <c r="BQ28" s="273"/>
      <c r="BR28" s="273"/>
      <c r="BS28" s="273"/>
      <c r="BT28" s="273"/>
      <c r="BU28" s="273"/>
      <c r="BV28" s="273"/>
      <c r="BW28" s="274"/>
      <c r="BX28" s="272" t="s">
        <v>113</v>
      </c>
      <c r="BY28" s="273"/>
      <c r="BZ28" s="273"/>
      <c r="CA28" s="273"/>
      <c r="CB28" s="273"/>
      <c r="CC28" s="273"/>
      <c r="CD28" s="273"/>
      <c r="CE28" s="274"/>
      <c r="CF28" s="272">
        <v>0</v>
      </c>
      <c r="CG28" s="273"/>
      <c r="CH28" s="273"/>
      <c r="CI28" s="273"/>
      <c r="CJ28" s="273"/>
      <c r="CK28" s="273"/>
      <c r="CL28" s="273"/>
      <c r="CM28" s="274"/>
      <c r="CN28" s="272" t="s">
        <v>113</v>
      </c>
      <c r="CO28" s="273"/>
      <c r="CP28" s="273"/>
      <c r="CQ28" s="273"/>
      <c r="CR28" s="273"/>
      <c r="CS28" s="273"/>
      <c r="CT28" s="273"/>
      <c r="CU28" s="274"/>
    </row>
    <row r="29" spans="1:99" s="2" customFormat="1" ht="12" customHeight="1">
      <c r="A29" s="278" t="s">
        <v>117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85"/>
      <c r="S29" s="286"/>
      <c r="T29" s="286"/>
      <c r="U29" s="287"/>
      <c r="V29" s="291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3"/>
      <c r="AI29" s="275"/>
      <c r="AJ29" s="276"/>
      <c r="AK29" s="276"/>
      <c r="AL29" s="276"/>
      <c r="AM29" s="276"/>
      <c r="AN29" s="276"/>
      <c r="AO29" s="276"/>
      <c r="AP29" s="276"/>
      <c r="AQ29" s="277"/>
      <c r="AR29" s="275"/>
      <c r="AS29" s="276"/>
      <c r="AT29" s="276"/>
      <c r="AU29" s="276"/>
      <c r="AV29" s="276"/>
      <c r="AW29" s="276"/>
      <c r="AX29" s="276"/>
      <c r="AY29" s="277"/>
      <c r="AZ29" s="275"/>
      <c r="BA29" s="276"/>
      <c r="BB29" s="276"/>
      <c r="BC29" s="276"/>
      <c r="BD29" s="276"/>
      <c r="BE29" s="276"/>
      <c r="BF29" s="276"/>
      <c r="BG29" s="277"/>
      <c r="BH29" s="275"/>
      <c r="BI29" s="276"/>
      <c r="BJ29" s="276"/>
      <c r="BK29" s="276"/>
      <c r="BL29" s="276"/>
      <c r="BM29" s="276"/>
      <c r="BN29" s="276"/>
      <c r="BO29" s="277"/>
      <c r="BP29" s="275"/>
      <c r="BQ29" s="276"/>
      <c r="BR29" s="276"/>
      <c r="BS29" s="276"/>
      <c r="BT29" s="276"/>
      <c r="BU29" s="276"/>
      <c r="BV29" s="276"/>
      <c r="BW29" s="277"/>
      <c r="BX29" s="275"/>
      <c r="BY29" s="276"/>
      <c r="BZ29" s="276"/>
      <c r="CA29" s="276"/>
      <c r="CB29" s="276"/>
      <c r="CC29" s="276"/>
      <c r="CD29" s="276"/>
      <c r="CE29" s="277"/>
      <c r="CF29" s="275"/>
      <c r="CG29" s="276"/>
      <c r="CH29" s="276"/>
      <c r="CI29" s="276"/>
      <c r="CJ29" s="276"/>
      <c r="CK29" s="276"/>
      <c r="CL29" s="276"/>
      <c r="CM29" s="277"/>
      <c r="CN29" s="275"/>
      <c r="CO29" s="276"/>
      <c r="CP29" s="276"/>
      <c r="CQ29" s="276"/>
      <c r="CR29" s="276"/>
      <c r="CS29" s="276"/>
      <c r="CT29" s="276"/>
      <c r="CU29" s="277"/>
    </row>
    <row r="30" spans="1:99" s="2" customFormat="1" ht="13" hidden="1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66"/>
      <c r="S30" s="267"/>
      <c r="T30" s="267"/>
      <c r="U30" s="268"/>
      <c r="V30" s="269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1"/>
      <c r="AI30" s="261"/>
      <c r="AJ30" s="262"/>
      <c r="AK30" s="262"/>
      <c r="AL30" s="262"/>
      <c r="AM30" s="262"/>
      <c r="AN30" s="262"/>
      <c r="AO30" s="262"/>
      <c r="AP30" s="262"/>
      <c r="AQ30" s="263"/>
      <c r="AR30" s="261"/>
      <c r="AS30" s="262"/>
      <c r="AT30" s="262"/>
      <c r="AU30" s="262"/>
      <c r="AV30" s="262"/>
      <c r="AW30" s="262"/>
      <c r="AX30" s="262"/>
      <c r="AY30" s="263"/>
      <c r="AZ30" s="261"/>
      <c r="BA30" s="262"/>
      <c r="BB30" s="262"/>
      <c r="BC30" s="262"/>
      <c r="BD30" s="262"/>
      <c r="BE30" s="262"/>
      <c r="BF30" s="262"/>
      <c r="BG30" s="263"/>
      <c r="BH30" s="261"/>
      <c r="BI30" s="262"/>
      <c r="BJ30" s="262"/>
      <c r="BK30" s="262"/>
      <c r="BL30" s="262"/>
      <c r="BM30" s="262"/>
      <c r="BN30" s="262"/>
      <c r="BO30" s="263"/>
      <c r="BP30" s="261"/>
      <c r="BQ30" s="262"/>
      <c r="BR30" s="262"/>
      <c r="BS30" s="262"/>
      <c r="BT30" s="262"/>
      <c r="BU30" s="262"/>
      <c r="BV30" s="262"/>
      <c r="BW30" s="263"/>
      <c r="BX30" s="261"/>
      <c r="BY30" s="262"/>
      <c r="BZ30" s="262"/>
      <c r="CA30" s="262"/>
      <c r="CB30" s="262"/>
      <c r="CC30" s="262"/>
      <c r="CD30" s="262"/>
      <c r="CE30" s="263"/>
      <c r="CF30" s="261"/>
      <c r="CG30" s="262"/>
      <c r="CH30" s="262"/>
      <c r="CI30" s="262"/>
      <c r="CJ30" s="262"/>
      <c r="CK30" s="262"/>
      <c r="CL30" s="262"/>
      <c r="CM30" s="263"/>
      <c r="CN30" s="261"/>
      <c r="CO30" s="262"/>
      <c r="CP30" s="262"/>
      <c r="CQ30" s="262"/>
      <c r="CR30" s="262"/>
      <c r="CS30" s="262"/>
      <c r="CT30" s="262"/>
      <c r="CU30" s="263"/>
    </row>
    <row r="31" spans="1:99" s="2" customFormat="1" ht="13">
      <c r="A31" s="280" t="s">
        <v>118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2" t="s">
        <v>119</v>
      </c>
      <c r="S31" s="283"/>
      <c r="T31" s="283"/>
      <c r="U31" s="284"/>
      <c r="V31" s="288">
        <v>130</v>
      </c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90"/>
      <c r="AI31" s="272">
        <f>SUM(AR31:CM32)</f>
        <v>17834168</v>
      </c>
      <c r="AJ31" s="273"/>
      <c r="AK31" s="273"/>
      <c r="AL31" s="273"/>
      <c r="AM31" s="273"/>
      <c r="AN31" s="273"/>
      <c r="AO31" s="273"/>
      <c r="AP31" s="273"/>
      <c r="AQ31" s="274"/>
      <c r="AR31" s="272">
        <f>Z!I10</f>
        <v>16933768</v>
      </c>
      <c r="AS31" s="273"/>
      <c r="AT31" s="273"/>
      <c r="AU31" s="273"/>
      <c r="AV31" s="273"/>
      <c r="AW31" s="273"/>
      <c r="AX31" s="273"/>
      <c r="AY31" s="274"/>
      <c r="AZ31" s="272"/>
      <c r="BA31" s="273"/>
      <c r="BB31" s="273"/>
      <c r="BC31" s="273"/>
      <c r="BD31" s="273"/>
      <c r="BE31" s="273"/>
      <c r="BF31" s="273"/>
      <c r="BG31" s="274"/>
      <c r="BH31" s="272" t="s">
        <v>113</v>
      </c>
      <c r="BI31" s="273"/>
      <c r="BJ31" s="273"/>
      <c r="BK31" s="273"/>
      <c r="BL31" s="273"/>
      <c r="BM31" s="273"/>
      <c r="BN31" s="273"/>
      <c r="BO31" s="274"/>
      <c r="BP31" s="272" t="s">
        <v>113</v>
      </c>
      <c r="BQ31" s="273"/>
      <c r="BR31" s="273"/>
      <c r="BS31" s="273"/>
      <c r="BT31" s="273"/>
      <c r="BU31" s="273"/>
      <c r="BV31" s="273"/>
      <c r="BW31" s="274"/>
      <c r="BX31" s="272"/>
      <c r="BY31" s="273"/>
      <c r="BZ31" s="273"/>
      <c r="CA31" s="273"/>
      <c r="CB31" s="273"/>
      <c r="CC31" s="273"/>
      <c r="CD31" s="273"/>
      <c r="CE31" s="274"/>
      <c r="CF31" s="272">
        <f>V!I10</f>
        <v>900400</v>
      </c>
      <c r="CG31" s="273"/>
      <c r="CH31" s="273"/>
      <c r="CI31" s="273"/>
      <c r="CJ31" s="273"/>
      <c r="CK31" s="273"/>
      <c r="CL31" s="273"/>
      <c r="CM31" s="274"/>
      <c r="CN31" s="272"/>
      <c r="CO31" s="273"/>
      <c r="CP31" s="273"/>
      <c r="CQ31" s="273"/>
      <c r="CR31" s="273"/>
      <c r="CS31" s="273"/>
      <c r="CT31" s="273"/>
      <c r="CU31" s="274"/>
    </row>
    <row r="32" spans="1:99" s="2" customFormat="1" ht="12" customHeight="1">
      <c r="A32" s="278" t="s">
        <v>120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85"/>
      <c r="S32" s="286"/>
      <c r="T32" s="286"/>
      <c r="U32" s="287"/>
      <c r="V32" s="291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3"/>
      <c r="AI32" s="275"/>
      <c r="AJ32" s="276"/>
      <c r="AK32" s="276"/>
      <c r="AL32" s="276"/>
      <c r="AM32" s="276"/>
      <c r="AN32" s="276"/>
      <c r="AO32" s="276"/>
      <c r="AP32" s="276"/>
      <c r="AQ32" s="277"/>
      <c r="AR32" s="275"/>
      <c r="AS32" s="276"/>
      <c r="AT32" s="276"/>
      <c r="AU32" s="276"/>
      <c r="AV32" s="276"/>
      <c r="AW32" s="276"/>
      <c r="AX32" s="276"/>
      <c r="AY32" s="277"/>
      <c r="AZ32" s="275"/>
      <c r="BA32" s="276"/>
      <c r="BB32" s="276"/>
      <c r="BC32" s="276"/>
      <c r="BD32" s="276"/>
      <c r="BE32" s="276"/>
      <c r="BF32" s="276"/>
      <c r="BG32" s="277"/>
      <c r="BH32" s="275"/>
      <c r="BI32" s="276"/>
      <c r="BJ32" s="276"/>
      <c r="BK32" s="276"/>
      <c r="BL32" s="276"/>
      <c r="BM32" s="276"/>
      <c r="BN32" s="276"/>
      <c r="BO32" s="277"/>
      <c r="BP32" s="275"/>
      <c r="BQ32" s="276"/>
      <c r="BR32" s="276"/>
      <c r="BS32" s="276"/>
      <c r="BT32" s="276"/>
      <c r="BU32" s="276"/>
      <c r="BV32" s="276"/>
      <c r="BW32" s="277"/>
      <c r="BX32" s="275"/>
      <c r="BY32" s="276"/>
      <c r="BZ32" s="276"/>
      <c r="CA32" s="276"/>
      <c r="CB32" s="276"/>
      <c r="CC32" s="276"/>
      <c r="CD32" s="276"/>
      <c r="CE32" s="277"/>
      <c r="CF32" s="275"/>
      <c r="CG32" s="276"/>
      <c r="CH32" s="276"/>
      <c r="CI32" s="276"/>
      <c r="CJ32" s="276"/>
      <c r="CK32" s="276"/>
      <c r="CL32" s="276"/>
      <c r="CM32" s="277"/>
      <c r="CN32" s="275"/>
      <c r="CO32" s="276"/>
      <c r="CP32" s="276"/>
      <c r="CQ32" s="276"/>
      <c r="CR32" s="276"/>
      <c r="CS32" s="276"/>
      <c r="CT32" s="276"/>
      <c r="CU32" s="277"/>
    </row>
    <row r="33" spans="1:99" s="2" customFormat="1" ht="0.65" hidden="1" customHeight="1">
      <c r="A33" s="294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66"/>
      <c r="S33" s="267"/>
      <c r="T33" s="267"/>
      <c r="U33" s="268"/>
      <c r="V33" s="269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1"/>
      <c r="AI33" s="261"/>
      <c r="AJ33" s="262"/>
      <c r="AK33" s="262"/>
      <c r="AL33" s="262"/>
      <c r="AM33" s="262"/>
      <c r="AN33" s="262"/>
      <c r="AO33" s="262"/>
      <c r="AP33" s="262"/>
      <c r="AQ33" s="263"/>
      <c r="AR33" s="261"/>
      <c r="AS33" s="262"/>
      <c r="AT33" s="262"/>
      <c r="AU33" s="262"/>
      <c r="AV33" s="262"/>
      <c r="AW33" s="262"/>
      <c r="AX33" s="262"/>
      <c r="AY33" s="263"/>
      <c r="AZ33" s="261"/>
      <c r="BA33" s="262"/>
      <c r="BB33" s="262"/>
      <c r="BC33" s="262"/>
      <c r="BD33" s="262"/>
      <c r="BE33" s="262"/>
      <c r="BF33" s="262"/>
      <c r="BG33" s="263"/>
      <c r="BH33" s="261"/>
      <c r="BI33" s="262"/>
      <c r="BJ33" s="262"/>
      <c r="BK33" s="262"/>
      <c r="BL33" s="262"/>
      <c r="BM33" s="262"/>
      <c r="BN33" s="262"/>
      <c r="BO33" s="263"/>
      <c r="BP33" s="261"/>
      <c r="BQ33" s="262"/>
      <c r="BR33" s="262"/>
      <c r="BS33" s="262"/>
      <c r="BT33" s="262"/>
      <c r="BU33" s="262"/>
      <c r="BV33" s="262"/>
      <c r="BW33" s="263"/>
      <c r="BX33" s="261"/>
      <c r="BY33" s="262"/>
      <c r="BZ33" s="262"/>
      <c r="CA33" s="262"/>
      <c r="CB33" s="262"/>
      <c r="CC33" s="262"/>
      <c r="CD33" s="262"/>
      <c r="CE33" s="263"/>
      <c r="CF33" s="261"/>
      <c r="CG33" s="262"/>
      <c r="CH33" s="262"/>
      <c r="CI33" s="262"/>
      <c r="CJ33" s="262"/>
      <c r="CK33" s="262"/>
      <c r="CL33" s="262"/>
      <c r="CM33" s="263"/>
      <c r="CN33" s="261"/>
      <c r="CO33" s="262"/>
      <c r="CP33" s="262"/>
      <c r="CQ33" s="262"/>
      <c r="CR33" s="262"/>
      <c r="CS33" s="262"/>
      <c r="CT33" s="262"/>
      <c r="CU33" s="263"/>
    </row>
    <row r="34" spans="1:99" s="2" customFormat="1" ht="13">
      <c r="A34" s="280" t="s">
        <v>121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2" t="s">
        <v>122</v>
      </c>
      <c r="S34" s="283"/>
      <c r="T34" s="283"/>
      <c r="U34" s="284"/>
      <c r="V34" s="288">
        <v>140</v>
      </c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90"/>
      <c r="AI34" s="272">
        <f>CF34</f>
        <v>0</v>
      </c>
      <c r="AJ34" s="273"/>
      <c r="AK34" s="273"/>
      <c r="AL34" s="273"/>
      <c r="AM34" s="273"/>
      <c r="AN34" s="273"/>
      <c r="AO34" s="273"/>
      <c r="AP34" s="273"/>
      <c r="AQ34" s="274"/>
      <c r="AR34" s="272" t="s">
        <v>113</v>
      </c>
      <c r="AS34" s="273"/>
      <c r="AT34" s="273"/>
      <c r="AU34" s="273"/>
      <c r="AV34" s="273"/>
      <c r="AW34" s="273"/>
      <c r="AX34" s="273"/>
      <c r="AY34" s="274"/>
      <c r="AZ34" s="272"/>
      <c r="BA34" s="273"/>
      <c r="BB34" s="273"/>
      <c r="BC34" s="273"/>
      <c r="BD34" s="273"/>
      <c r="BE34" s="273"/>
      <c r="BF34" s="273"/>
      <c r="BG34" s="274"/>
      <c r="BH34" s="272" t="s">
        <v>113</v>
      </c>
      <c r="BI34" s="273"/>
      <c r="BJ34" s="273"/>
      <c r="BK34" s="273"/>
      <c r="BL34" s="273"/>
      <c r="BM34" s="273"/>
      <c r="BN34" s="273"/>
      <c r="BO34" s="274"/>
      <c r="BP34" s="272" t="s">
        <v>113</v>
      </c>
      <c r="BQ34" s="273"/>
      <c r="BR34" s="273"/>
      <c r="BS34" s="273"/>
      <c r="BT34" s="273"/>
      <c r="BU34" s="273"/>
      <c r="BV34" s="273"/>
      <c r="BW34" s="274"/>
      <c r="BX34" s="272" t="s">
        <v>113</v>
      </c>
      <c r="BY34" s="273"/>
      <c r="BZ34" s="273"/>
      <c r="CA34" s="273"/>
      <c r="CB34" s="273"/>
      <c r="CC34" s="273"/>
      <c r="CD34" s="273"/>
      <c r="CE34" s="274"/>
      <c r="CF34" s="272"/>
      <c r="CG34" s="273"/>
      <c r="CH34" s="273"/>
      <c r="CI34" s="273"/>
      <c r="CJ34" s="273"/>
      <c r="CK34" s="273"/>
      <c r="CL34" s="273"/>
      <c r="CM34" s="274"/>
      <c r="CN34" s="272" t="s">
        <v>113</v>
      </c>
      <c r="CO34" s="273"/>
      <c r="CP34" s="273"/>
      <c r="CQ34" s="273"/>
      <c r="CR34" s="273"/>
      <c r="CS34" s="273"/>
      <c r="CT34" s="273"/>
      <c r="CU34" s="274"/>
    </row>
    <row r="35" spans="1:99" s="2" customFormat="1" ht="13">
      <c r="A35" s="299" t="s">
        <v>123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1"/>
      <c r="S35" s="302"/>
      <c r="T35" s="302"/>
      <c r="U35" s="303"/>
      <c r="V35" s="304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6"/>
      <c r="AI35" s="296"/>
      <c r="AJ35" s="297"/>
      <c r="AK35" s="297"/>
      <c r="AL35" s="297"/>
      <c r="AM35" s="297"/>
      <c r="AN35" s="297"/>
      <c r="AO35" s="297"/>
      <c r="AP35" s="297"/>
      <c r="AQ35" s="298"/>
      <c r="AR35" s="296"/>
      <c r="AS35" s="297"/>
      <c r="AT35" s="297"/>
      <c r="AU35" s="297"/>
      <c r="AV35" s="297"/>
      <c r="AW35" s="297"/>
      <c r="AX35" s="297"/>
      <c r="AY35" s="298"/>
      <c r="AZ35" s="296"/>
      <c r="BA35" s="297"/>
      <c r="BB35" s="297"/>
      <c r="BC35" s="297"/>
      <c r="BD35" s="297"/>
      <c r="BE35" s="297"/>
      <c r="BF35" s="297"/>
      <c r="BG35" s="298"/>
      <c r="BH35" s="296"/>
      <c r="BI35" s="297"/>
      <c r="BJ35" s="297"/>
      <c r="BK35" s="297"/>
      <c r="BL35" s="297"/>
      <c r="BM35" s="297"/>
      <c r="BN35" s="297"/>
      <c r="BO35" s="298"/>
      <c r="BP35" s="296"/>
      <c r="BQ35" s="297"/>
      <c r="BR35" s="297"/>
      <c r="BS35" s="297"/>
      <c r="BT35" s="297"/>
      <c r="BU35" s="297"/>
      <c r="BV35" s="297"/>
      <c r="BW35" s="298"/>
      <c r="BX35" s="296"/>
      <c r="BY35" s="297"/>
      <c r="BZ35" s="297"/>
      <c r="CA35" s="297"/>
      <c r="CB35" s="297"/>
      <c r="CC35" s="297"/>
      <c r="CD35" s="297"/>
      <c r="CE35" s="298"/>
      <c r="CF35" s="296"/>
      <c r="CG35" s="297"/>
      <c r="CH35" s="297"/>
      <c r="CI35" s="297"/>
      <c r="CJ35" s="297"/>
      <c r="CK35" s="297"/>
      <c r="CL35" s="297"/>
      <c r="CM35" s="298"/>
      <c r="CN35" s="296"/>
      <c r="CO35" s="297"/>
      <c r="CP35" s="297"/>
      <c r="CQ35" s="297"/>
      <c r="CR35" s="297"/>
      <c r="CS35" s="297"/>
      <c r="CT35" s="297"/>
      <c r="CU35" s="298"/>
    </row>
    <row r="36" spans="1:99" s="2" customFormat="1" ht="13">
      <c r="A36" s="278" t="s">
        <v>124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85"/>
      <c r="S36" s="286"/>
      <c r="T36" s="286"/>
      <c r="U36" s="287"/>
      <c r="V36" s="291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3"/>
      <c r="AI36" s="275"/>
      <c r="AJ36" s="276"/>
      <c r="AK36" s="276"/>
      <c r="AL36" s="276"/>
      <c r="AM36" s="276"/>
      <c r="AN36" s="276"/>
      <c r="AO36" s="276"/>
      <c r="AP36" s="276"/>
      <c r="AQ36" s="277"/>
      <c r="AR36" s="275"/>
      <c r="AS36" s="276"/>
      <c r="AT36" s="276"/>
      <c r="AU36" s="276"/>
      <c r="AV36" s="276"/>
      <c r="AW36" s="276"/>
      <c r="AX36" s="276"/>
      <c r="AY36" s="277"/>
      <c r="AZ36" s="275"/>
      <c r="BA36" s="276"/>
      <c r="BB36" s="276"/>
      <c r="BC36" s="276"/>
      <c r="BD36" s="276"/>
      <c r="BE36" s="276"/>
      <c r="BF36" s="276"/>
      <c r="BG36" s="277"/>
      <c r="BH36" s="275"/>
      <c r="BI36" s="276"/>
      <c r="BJ36" s="276"/>
      <c r="BK36" s="276"/>
      <c r="BL36" s="276"/>
      <c r="BM36" s="276"/>
      <c r="BN36" s="276"/>
      <c r="BO36" s="277"/>
      <c r="BP36" s="275"/>
      <c r="BQ36" s="276"/>
      <c r="BR36" s="276"/>
      <c r="BS36" s="276"/>
      <c r="BT36" s="276"/>
      <c r="BU36" s="276"/>
      <c r="BV36" s="276"/>
      <c r="BW36" s="277"/>
      <c r="BX36" s="275"/>
      <c r="BY36" s="276"/>
      <c r="BZ36" s="276"/>
      <c r="CA36" s="276"/>
      <c r="CB36" s="276"/>
      <c r="CC36" s="276"/>
      <c r="CD36" s="276"/>
      <c r="CE36" s="277"/>
      <c r="CF36" s="275"/>
      <c r="CG36" s="276"/>
      <c r="CH36" s="276"/>
      <c r="CI36" s="276"/>
      <c r="CJ36" s="276"/>
      <c r="CK36" s="276"/>
      <c r="CL36" s="276"/>
      <c r="CM36" s="277"/>
      <c r="CN36" s="275"/>
      <c r="CO36" s="276"/>
      <c r="CP36" s="276"/>
      <c r="CQ36" s="276"/>
      <c r="CR36" s="276"/>
      <c r="CS36" s="276"/>
      <c r="CT36" s="276"/>
      <c r="CU36" s="277"/>
    </row>
    <row r="37" spans="1:99" s="2" customFormat="1" ht="13">
      <c r="A37" s="280" t="s">
        <v>125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2" t="s">
        <v>126</v>
      </c>
      <c r="S37" s="283"/>
      <c r="T37" s="283"/>
      <c r="U37" s="284"/>
      <c r="V37" s="288">
        <v>150</v>
      </c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90"/>
      <c r="AI37" s="272">
        <f>AZ37+CF37</f>
        <v>0</v>
      </c>
      <c r="AJ37" s="273"/>
      <c r="AK37" s="273"/>
      <c r="AL37" s="273"/>
      <c r="AM37" s="273"/>
      <c r="AN37" s="273"/>
      <c r="AO37" s="273"/>
      <c r="AP37" s="273"/>
      <c r="AQ37" s="274"/>
      <c r="AR37" s="272" t="s">
        <v>113</v>
      </c>
      <c r="AS37" s="273"/>
      <c r="AT37" s="273"/>
      <c r="AU37" s="273"/>
      <c r="AV37" s="273"/>
      <c r="AW37" s="273"/>
      <c r="AX37" s="273"/>
      <c r="AY37" s="274"/>
      <c r="AZ37" s="272"/>
      <c r="BA37" s="273"/>
      <c r="BB37" s="273"/>
      <c r="BC37" s="273"/>
      <c r="BD37" s="273"/>
      <c r="BE37" s="273"/>
      <c r="BF37" s="273"/>
      <c r="BG37" s="274"/>
      <c r="BH37" s="272" t="s">
        <v>113</v>
      </c>
      <c r="BI37" s="273"/>
      <c r="BJ37" s="273"/>
      <c r="BK37" s="273"/>
      <c r="BL37" s="273"/>
      <c r="BM37" s="273"/>
      <c r="BN37" s="273"/>
      <c r="BO37" s="274"/>
      <c r="BP37" s="272" t="s">
        <v>113</v>
      </c>
      <c r="BQ37" s="273"/>
      <c r="BR37" s="273"/>
      <c r="BS37" s="273"/>
      <c r="BT37" s="273"/>
      <c r="BU37" s="273"/>
      <c r="BV37" s="273"/>
      <c r="BW37" s="274"/>
      <c r="BX37" s="272" t="s">
        <v>113</v>
      </c>
      <c r="BY37" s="273"/>
      <c r="BZ37" s="273"/>
      <c r="CA37" s="273"/>
      <c r="CB37" s="273"/>
      <c r="CC37" s="273"/>
      <c r="CD37" s="273"/>
      <c r="CE37" s="274"/>
      <c r="CF37" s="272"/>
      <c r="CG37" s="273"/>
      <c r="CH37" s="273"/>
      <c r="CI37" s="273"/>
      <c r="CJ37" s="273"/>
      <c r="CK37" s="273"/>
      <c r="CL37" s="273"/>
      <c r="CM37" s="274"/>
      <c r="CN37" s="272" t="s">
        <v>113</v>
      </c>
      <c r="CO37" s="273"/>
      <c r="CP37" s="273"/>
      <c r="CQ37" s="273"/>
      <c r="CR37" s="273"/>
      <c r="CS37" s="273"/>
      <c r="CT37" s="273"/>
      <c r="CU37" s="274"/>
    </row>
    <row r="38" spans="1:99" s="2" customFormat="1" ht="13">
      <c r="A38" s="299" t="s">
        <v>127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1"/>
      <c r="S38" s="302"/>
      <c r="T38" s="302"/>
      <c r="U38" s="303"/>
      <c r="V38" s="304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6"/>
      <c r="AI38" s="296"/>
      <c r="AJ38" s="297"/>
      <c r="AK38" s="297"/>
      <c r="AL38" s="297"/>
      <c r="AM38" s="297"/>
      <c r="AN38" s="297"/>
      <c r="AO38" s="297"/>
      <c r="AP38" s="297"/>
      <c r="AQ38" s="298"/>
      <c r="AR38" s="296"/>
      <c r="AS38" s="297"/>
      <c r="AT38" s="297"/>
      <c r="AU38" s="297"/>
      <c r="AV38" s="297"/>
      <c r="AW38" s="297"/>
      <c r="AX38" s="297"/>
      <c r="AY38" s="298"/>
      <c r="AZ38" s="296"/>
      <c r="BA38" s="297"/>
      <c r="BB38" s="297"/>
      <c r="BC38" s="297"/>
      <c r="BD38" s="297"/>
      <c r="BE38" s="297"/>
      <c r="BF38" s="297"/>
      <c r="BG38" s="298"/>
      <c r="BH38" s="296"/>
      <c r="BI38" s="297"/>
      <c r="BJ38" s="297"/>
      <c r="BK38" s="297"/>
      <c r="BL38" s="297"/>
      <c r="BM38" s="297"/>
      <c r="BN38" s="297"/>
      <c r="BO38" s="298"/>
      <c r="BP38" s="296"/>
      <c r="BQ38" s="297"/>
      <c r="BR38" s="297"/>
      <c r="BS38" s="297"/>
      <c r="BT38" s="297"/>
      <c r="BU38" s="297"/>
      <c r="BV38" s="297"/>
      <c r="BW38" s="298"/>
      <c r="BX38" s="296"/>
      <c r="BY38" s="297"/>
      <c r="BZ38" s="297"/>
      <c r="CA38" s="297"/>
      <c r="CB38" s="297"/>
      <c r="CC38" s="297"/>
      <c r="CD38" s="297"/>
      <c r="CE38" s="298"/>
      <c r="CF38" s="296"/>
      <c r="CG38" s="297"/>
      <c r="CH38" s="297"/>
      <c r="CI38" s="297"/>
      <c r="CJ38" s="297"/>
      <c r="CK38" s="297"/>
      <c r="CL38" s="297"/>
      <c r="CM38" s="298"/>
      <c r="CN38" s="296"/>
      <c r="CO38" s="297"/>
      <c r="CP38" s="297"/>
      <c r="CQ38" s="297"/>
      <c r="CR38" s="297"/>
      <c r="CS38" s="297"/>
      <c r="CT38" s="297"/>
      <c r="CU38" s="298"/>
    </row>
    <row r="39" spans="1:99" s="2" customFormat="1" ht="13">
      <c r="A39" s="299" t="s">
        <v>128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1"/>
      <c r="S39" s="302"/>
      <c r="T39" s="302"/>
      <c r="U39" s="303"/>
      <c r="V39" s="304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6"/>
      <c r="AI39" s="296"/>
      <c r="AJ39" s="297"/>
      <c r="AK39" s="297"/>
      <c r="AL39" s="297"/>
      <c r="AM39" s="297"/>
      <c r="AN39" s="297"/>
      <c r="AO39" s="297"/>
      <c r="AP39" s="297"/>
      <c r="AQ39" s="298"/>
      <c r="AR39" s="296"/>
      <c r="AS39" s="297"/>
      <c r="AT39" s="297"/>
      <c r="AU39" s="297"/>
      <c r="AV39" s="297"/>
      <c r="AW39" s="297"/>
      <c r="AX39" s="297"/>
      <c r="AY39" s="298"/>
      <c r="AZ39" s="296"/>
      <c r="BA39" s="297"/>
      <c r="BB39" s="297"/>
      <c r="BC39" s="297"/>
      <c r="BD39" s="297"/>
      <c r="BE39" s="297"/>
      <c r="BF39" s="297"/>
      <c r="BG39" s="298"/>
      <c r="BH39" s="296"/>
      <c r="BI39" s="297"/>
      <c r="BJ39" s="297"/>
      <c r="BK39" s="297"/>
      <c r="BL39" s="297"/>
      <c r="BM39" s="297"/>
      <c r="BN39" s="297"/>
      <c r="BO39" s="298"/>
      <c r="BP39" s="296"/>
      <c r="BQ39" s="297"/>
      <c r="BR39" s="297"/>
      <c r="BS39" s="297"/>
      <c r="BT39" s="297"/>
      <c r="BU39" s="297"/>
      <c r="BV39" s="297"/>
      <c r="BW39" s="298"/>
      <c r="BX39" s="296"/>
      <c r="BY39" s="297"/>
      <c r="BZ39" s="297"/>
      <c r="CA39" s="297"/>
      <c r="CB39" s="297"/>
      <c r="CC39" s="297"/>
      <c r="CD39" s="297"/>
      <c r="CE39" s="298"/>
      <c r="CF39" s="296"/>
      <c r="CG39" s="297"/>
      <c r="CH39" s="297"/>
      <c r="CI39" s="297"/>
      <c r="CJ39" s="297"/>
      <c r="CK39" s="297"/>
      <c r="CL39" s="297"/>
      <c r="CM39" s="298"/>
      <c r="CN39" s="296"/>
      <c r="CO39" s="297"/>
      <c r="CP39" s="297"/>
      <c r="CQ39" s="297"/>
      <c r="CR39" s="297"/>
      <c r="CS39" s="297"/>
      <c r="CT39" s="297"/>
      <c r="CU39" s="298"/>
    </row>
    <row r="40" spans="1:99" s="2" customFormat="1" ht="13">
      <c r="A40" s="299" t="s">
        <v>129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1"/>
      <c r="S40" s="302"/>
      <c r="T40" s="302"/>
      <c r="U40" s="303"/>
      <c r="V40" s="304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6"/>
      <c r="AI40" s="296"/>
      <c r="AJ40" s="297"/>
      <c r="AK40" s="297"/>
      <c r="AL40" s="297"/>
      <c r="AM40" s="297"/>
      <c r="AN40" s="297"/>
      <c r="AO40" s="297"/>
      <c r="AP40" s="297"/>
      <c r="AQ40" s="298"/>
      <c r="AR40" s="296"/>
      <c r="AS40" s="297"/>
      <c r="AT40" s="297"/>
      <c r="AU40" s="297"/>
      <c r="AV40" s="297"/>
      <c r="AW40" s="297"/>
      <c r="AX40" s="297"/>
      <c r="AY40" s="298"/>
      <c r="AZ40" s="296"/>
      <c r="BA40" s="297"/>
      <c r="BB40" s="297"/>
      <c r="BC40" s="297"/>
      <c r="BD40" s="297"/>
      <c r="BE40" s="297"/>
      <c r="BF40" s="297"/>
      <c r="BG40" s="298"/>
      <c r="BH40" s="296"/>
      <c r="BI40" s="297"/>
      <c r="BJ40" s="297"/>
      <c r="BK40" s="297"/>
      <c r="BL40" s="297"/>
      <c r="BM40" s="297"/>
      <c r="BN40" s="297"/>
      <c r="BO40" s="298"/>
      <c r="BP40" s="296"/>
      <c r="BQ40" s="297"/>
      <c r="BR40" s="297"/>
      <c r="BS40" s="297"/>
      <c r="BT40" s="297"/>
      <c r="BU40" s="297"/>
      <c r="BV40" s="297"/>
      <c r="BW40" s="298"/>
      <c r="BX40" s="296"/>
      <c r="BY40" s="297"/>
      <c r="BZ40" s="297"/>
      <c r="CA40" s="297"/>
      <c r="CB40" s="297"/>
      <c r="CC40" s="297"/>
      <c r="CD40" s="297"/>
      <c r="CE40" s="298"/>
      <c r="CF40" s="296"/>
      <c r="CG40" s="297"/>
      <c r="CH40" s="297"/>
      <c r="CI40" s="297"/>
      <c r="CJ40" s="297"/>
      <c r="CK40" s="297"/>
      <c r="CL40" s="297"/>
      <c r="CM40" s="298"/>
      <c r="CN40" s="296"/>
      <c r="CO40" s="297"/>
      <c r="CP40" s="297"/>
      <c r="CQ40" s="297"/>
      <c r="CR40" s="297"/>
      <c r="CS40" s="297"/>
      <c r="CT40" s="297"/>
      <c r="CU40" s="298"/>
    </row>
    <row r="41" spans="1:99" s="2" customFormat="1" ht="13">
      <c r="A41" s="278" t="s">
        <v>130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85"/>
      <c r="S41" s="286"/>
      <c r="T41" s="286"/>
      <c r="U41" s="287"/>
      <c r="V41" s="291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3"/>
      <c r="AI41" s="275"/>
      <c r="AJ41" s="276"/>
      <c r="AK41" s="276"/>
      <c r="AL41" s="276"/>
      <c r="AM41" s="276"/>
      <c r="AN41" s="276"/>
      <c r="AO41" s="276"/>
      <c r="AP41" s="276"/>
      <c r="AQ41" s="277"/>
      <c r="AR41" s="275"/>
      <c r="AS41" s="276"/>
      <c r="AT41" s="276"/>
      <c r="AU41" s="276"/>
      <c r="AV41" s="276"/>
      <c r="AW41" s="276"/>
      <c r="AX41" s="276"/>
      <c r="AY41" s="277"/>
      <c r="AZ41" s="275"/>
      <c r="BA41" s="276"/>
      <c r="BB41" s="276"/>
      <c r="BC41" s="276"/>
      <c r="BD41" s="276"/>
      <c r="BE41" s="276"/>
      <c r="BF41" s="276"/>
      <c r="BG41" s="277"/>
      <c r="BH41" s="275"/>
      <c r="BI41" s="276"/>
      <c r="BJ41" s="276"/>
      <c r="BK41" s="276"/>
      <c r="BL41" s="276"/>
      <c r="BM41" s="276"/>
      <c r="BN41" s="276"/>
      <c r="BO41" s="277"/>
      <c r="BP41" s="275"/>
      <c r="BQ41" s="276"/>
      <c r="BR41" s="276"/>
      <c r="BS41" s="276"/>
      <c r="BT41" s="276"/>
      <c r="BU41" s="276"/>
      <c r="BV41" s="276"/>
      <c r="BW41" s="277"/>
      <c r="BX41" s="275"/>
      <c r="BY41" s="276"/>
      <c r="BZ41" s="276"/>
      <c r="CA41" s="276"/>
      <c r="CB41" s="276"/>
      <c r="CC41" s="276"/>
      <c r="CD41" s="276"/>
      <c r="CE41" s="277"/>
      <c r="CF41" s="275"/>
      <c r="CG41" s="276"/>
      <c r="CH41" s="276"/>
      <c r="CI41" s="276"/>
      <c r="CJ41" s="276"/>
      <c r="CK41" s="276"/>
      <c r="CL41" s="276"/>
      <c r="CM41" s="277"/>
      <c r="CN41" s="275"/>
      <c r="CO41" s="276"/>
      <c r="CP41" s="276"/>
      <c r="CQ41" s="276"/>
      <c r="CR41" s="276"/>
      <c r="CS41" s="276"/>
      <c r="CT41" s="276"/>
      <c r="CU41" s="277"/>
    </row>
    <row r="42" spans="1:99" s="2" customFormat="1" ht="13">
      <c r="A42" s="280" t="s">
        <v>131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2" t="s">
        <v>132</v>
      </c>
      <c r="S42" s="283"/>
      <c r="T42" s="283"/>
      <c r="U42" s="284"/>
      <c r="V42" s="288">
        <v>180</v>
      </c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90"/>
      <c r="AI42" s="272">
        <f>BH42</f>
        <v>2525577</v>
      </c>
      <c r="AJ42" s="273"/>
      <c r="AK42" s="273"/>
      <c r="AL42" s="273"/>
      <c r="AM42" s="273"/>
      <c r="AN42" s="273"/>
      <c r="AO42" s="273"/>
      <c r="AP42" s="273"/>
      <c r="AQ42" s="274"/>
      <c r="AR42" s="272" t="s">
        <v>113</v>
      </c>
      <c r="AS42" s="273"/>
      <c r="AT42" s="273"/>
      <c r="AU42" s="273"/>
      <c r="AV42" s="273"/>
      <c r="AW42" s="273"/>
      <c r="AX42" s="273"/>
      <c r="AY42" s="274"/>
      <c r="AZ42" s="272"/>
      <c r="BA42" s="273"/>
      <c r="BB42" s="273"/>
      <c r="BC42" s="273"/>
      <c r="BD42" s="273"/>
      <c r="BE42" s="273"/>
      <c r="BF42" s="273"/>
      <c r="BG42" s="274"/>
      <c r="BH42" s="272">
        <f>S!I10</f>
        <v>2525577</v>
      </c>
      <c r="BI42" s="273"/>
      <c r="BJ42" s="273"/>
      <c r="BK42" s="273"/>
      <c r="BL42" s="273"/>
      <c r="BM42" s="273"/>
      <c r="BN42" s="273"/>
      <c r="BO42" s="274"/>
      <c r="BP42" s="272"/>
      <c r="BQ42" s="273"/>
      <c r="BR42" s="273"/>
      <c r="BS42" s="273"/>
      <c r="BT42" s="273"/>
      <c r="BU42" s="273"/>
      <c r="BV42" s="273"/>
      <c r="BW42" s="274"/>
      <c r="BX42" s="272" t="s">
        <v>113</v>
      </c>
      <c r="BY42" s="273"/>
      <c r="BZ42" s="273"/>
      <c r="CA42" s="273"/>
      <c r="CB42" s="273"/>
      <c r="CC42" s="273"/>
      <c r="CD42" s="273"/>
      <c r="CE42" s="274"/>
      <c r="CF42" s="272" t="s">
        <v>113</v>
      </c>
      <c r="CG42" s="273"/>
      <c r="CH42" s="273"/>
      <c r="CI42" s="273"/>
      <c r="CJ42" s="273"/>
      <c r="CK42" s="273"/>
      <c r="CL42" s="273"/>
      <c r="CM42" s="274"/>
      <c r="CN42" s="272" t="s">
        <v>113</v>
      </c>
      <c r="CO42" s="273"/>
      <c r="CP42" s="273"/>
      <c r="CQ42" s="273"/>
      <c r="CR42" s="273"/>
      <c r="CS42" s="273"/>
      <c r="CT42" s="273"/>
      <c r="CU42" s="274"/>
    </row>
    <row r="43" spans="1:99" s="2" customFormat="1" ht="13">
      <c r="A43" s="278" t="s">
        <v>133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85"/>
      <c r="S43" s="286"/>
      <c r="T43" s="286"/>
      <c r="U43" s="287"/>
      <c r="V43" s="291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3"/>
      <c r="AI43" s="275"/>
      <c r="AJ43" s="276"/>
      <c r="AK43" s="276"/>
      <c r="AL43" s="276"/>
      <c r="AM43" s="276"/>
      <c r="AN43" s="276"/>
      <c r="AO43" s="276"/>
      <c r="AP43" s="276"/>
      <c r="AQ43" s="277"/>
      <c r="AR43" s="275"/>
      <c r="AS43" s="276"/>
      <c r="AT43" s="276"/>
      <c r="AU43" s="276"/>
      <c r="AV43" s="276"/>
      <c r="AW43" s="276"/>
      <c r="AX43" s="276"/>
      <c r="AY43" s="277"/>
      <c r="AZ43" s="275"/>
      <c r="BA43" s="276"/>
      <c r="BB43" s="276"/>
      <c r="BC43" s="276"/>
      <c r="BD43" s="276"/>
      <c r="BE43" s="276"/>
      <c r="BF43" s="276"/>
      <c r="BG43" s="277"/>
      <c r="BH43" s="275"/>
      <c r="BI43" s="276"/>
      <c r="BJ43" s="276"/>
      <c r="BK43" s="276"/>
      <c r="BL43" s="276"/>
      <c r="BM43" s="276"/>
      <c r="BN43" s="276"/>
      <c r="BO43" s="277"/>
      <c r="BP43" s="275"/>
      <c r="BQ43" s="276"/>
      <c r="BR43" s="276"/>
      <c r="BS43" s="276"/>
      <c r="BT43" s="276"/>
      <c r="BU43" s="276"/>
      <c r="BV43" s="276"/>
      <c r="BW43" s="277"/>
      <c r="BX43" s="275"/>
      <c r="BY43" s="276"/>
      <c r="BZ43" s="276"/>
      <c r="CA43" s="276"/>
      <c r="CB43" s="276"/>
      <c r="CC43" s="276"/>
      <c r="CD43" s="276"/>
      <c r="CE43" s="277"/>
      <c r="CF43" s="275"/>
      <c r="CG43" s="276"/>
      <c r="CH43" s="276"/>
      <c r="CI43" s="276"/>
      <c r="CJ43" s="276"/>
      <c r="CK43" s="276"/>
      <c r="CL43" s="276"/>
      <c r="CM43" s="277"/>
      <c r="CN43" s="275"/>
      <c r="CO43" s="276"/>
      <c r="CP43" s="276"/>
      <c r="CQ43" s="276"/>
      <c r="CR43" s="276"/>
      <c r="CS43" s="276"/>
      <c r="CT43" s="276"/>
      <c r="CU43" s="277"/>
    </row>
    <row r="44" spans="1:99" s="2" customFormat="1" ht="13">
      <c r="A44" s="278" t="s">
        <v>134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66" t="s">
        <v>135</v>
      </c>
      <c r="S44" s="267"/>
      <c r="T44" s="267"/>
      <c r="U44" s="268"/>
      <c r="V44" s="269">
        <v>180</v>
      </c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1"/>
      <c r="AI44" s="261">
        <f>CF44</f>
        <v>0</v>
      </c>
      <c r="AJ44" s="262"/>
      <c r="AK44" s="262"/>
      <c r="AL44" s="262"/>
      <c r="AM44" s="262"/>
      <c r="AN44" s="262"/>
      <c r="AO44" s="262"/>
      <c r="AP44" s="262"/>
      <c r="AQ44" s="263"/>
      <c r="AR44" s="261" t="s">
        <v>113</v>
      </c>
      <c r="AS44" s="262"/>
      <c r="AT44" s="262"/>
      <c r="AU44" s="262"/>
      <c r="AV44" s="262"/>
      <c r="AW44" s="262"/>
      <c r="AX44" s="262"/>
      <c r="AY44" s="263"/>
      <c r="AZ44" s="261"/>
      <c r="BA44" s="262"/>
      <c r="BB44" s="262"/>
      <c r="BC44" s="262"/>
      <c r="BD44" s="262"/>
      <c r="BE44" s="262"/>
      <c r="BF44" s="262"/>
      <c r="BG44" s="263"/>
      <c r="BH44" s="261" t="s">
        <v>113</v>
      </c>
      <c r="BI44" s="262"/>
      <c r="BJ44" s="262"/>
      <c r="BK44" s="262"/>
      <c r="BL44" s="262"/>
      <c r="BM44" s="262"/>
      <c r="BN44" s="262"/>
      <c r="BO44" s="263"/>
      <c r="BP44" s="261" t="s">
        <v>113</v>
      </c>
      <c r="BQ44" s="262"/>
      <c r="BR44" s="262"/>
      <c r="BS44" s="262"/>
      <c r="BT44" s="262"/>
      <c r="BU44" s="262"/>
      <c r="BV44" s="262"/>
      <c r="BW44" s="263"/>
      <c r="BX44" s="261" t="s">
        <v>113</v>
      </c>
      <c r="BY44" s="262"/>
      <c r="BZ44" s="262"/>
      <c r="CA44" s="262"/>
      <c r="CB44" s="262"/>
      <c r="CC44" s="262"/>
      <c r="CD44" s="262"/>
      <c r="CE44" s="263"/>
      <c r="CF44" s="261">
        <v>0</v>
      </c>
      <c r="CG44" s="262"/>
      <c r="CH44" s="262"/>
      <c r="CI44" s="262"/>
      <c r="CJ44" s="262"/>
      <c r="CK44" s="262"/>
      <c r="CL44" s="262"/>
      <c r="CM44" s="263"/>
      <c r="CN44" s="261"/>
      <c r="CO44" s="262"/>
      <c r="CP44" s="262"/>
      <c r="CQ44" s="262"/>
      <c r="CR44" s="262"/>
      <c r="CS44" s="262"/>
      <c r="CT44" s="262"/>
      <c r="CU44" s="263"/>
    </row>
    <row r="45" spans="1:99" s="2" customFormat="1" ht="13">
      <c r="A45" s="280" t="s">
        <v>136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2" t="s">
        <v>137</v>
      </c>
      <c r="S45" s="283"/>
      <c r="T45" s="283"/>
      <c r="U45" s="284"/>
      <c r="V45" s="288" t="s">
        <v>113</v>
      </c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90"/>
      <c r="AI45" s="272">
        <f>AZ45+CF45</f>
        <v>0</v>
      </c>
      <c r="AJ45" s="273"/>
      <c r="AK45" s="273"/>
      <c r="AL45" s="273"/>
      <c r="AM45" s="273"/>
      <c r="AN45" s="273"/>
      <c r="AO45" s="273"/>
      <c r="AP45" s="273"/>
      <c r="AQ45" s="274"/>
      <c r="AR45" s="272" t="s">
        <v>113</v>
      </c>
      <c r="AS45" s="273"/>
      <c r="AT45" s="273"/>
      <c r="AU45" s="273"/>
      <c r="AV45" s="273"/>
      <c r="AW45" s="273"/>
      <c r="AX45" s="273"/>
      <c r="AY45" s="274"/>
      <c r="AZ45" s="272"/>
      <c r="BA45" s="273"/>
      <c r="BB45" s="273"/>
      <c r="BC45" s="273"/>
      <c r="BD45" s="273"/>
      <c r="BE45" s="273"/>
      <c r="BF45" s="273"/>
      <c r="BG45" s="274"/>
      <c r="BH45" s="272" t="s">
        <v>113</v>
      </c>
      <c r="BI45" s="273"/>
      <c r="BJ45" s="273"/>
      <c r="BK45" s="273"/>
      <c r="BL45" s="273"/>
      <c r="BM45" s="273"/>
      <c r="BN45" s="273"/>
      <c r="BO45" s="274"/>
      <c r="BP45" s="272" t="s">
        <v>113</v>
      </c>
      <c r="BQ45" s="273"/>
      <c r="BR45" s="273"/>
      <c r="BS45" s="273"/>
      <c r="BT45" s="273"/>
      <c r="BU45" s="273"/>
      <c r="BV45" s="273"/>
      <c r="BW45" s="274"/>
      <c r="BX45" s="272" t="s">
        <v>113</v>
      </c>
      <c r="BY45" s="273"/>
      <c r="BZ45" s="273"/>
      <c r="CA45" s="273"/>
      <c r="CB45" s="273"/>
      <c r="CC45" s="273"/>
      <c r="CD45" s="273"/>
      <c r="CE45" s="274"/>
      <c r="CF45" s="272"/>
      <c r="CG45" s="273"/>
      <c r="CH45" s="273"/>
      <c r="CI45" s="273"/>
      <c r="CJ45" s="273"/>
      <c r="CK45" s="273"/>
      <c r="CL45" s="273"/>
      <c r="CM45" s="274"/>
      <c r="CN45" s="272" t="s">
        <v>113</v>
      </c>
      <c r="CO45" s="273"/>
      <c r="CP45" s="273"/>
      <c r="CQ45" s="273"/>
      <c r="CR45" s="273"/>
      <c r="CS45" s="273"/>
      <c r="CT45" s="273"/>
      <c r="CU45" s="274"/>
    </row>
    <row r="46" spans="1:99" s="2" customFormat="1" ht="10" customHeight="1">
      <c r="A46" s="278" t="s">
        <v>138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85"/>
      <c r="S46" s="286"/>
      <c r="T46" s="286"/>
      <c r="U46" s="287"/>
      <c r="V46" s="291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3"/>
      <c r="AI46" s="275"/>
      <c r="AJ46" s="276"/>
      <c r="AK46" s="276"/>
      <c r="AL46" s="276"/>
      <c r="AM46" s="276"/>
      <c r="AN46" s="276"/>
      <c r="AO46" s="276"/>
      <c r="AP46" s="276"/>
      <c r="AQ46" s="277"/>
      <c r="AR46" s="275"/>
      <c r="AS46" s="276"/>
      <c r="AT46" s="276"/>
      <c r="AU46" s="276"/>
      <c r="AV46" s="276"/>
      <c r="AW46" s="276"/>
      <c r="AX46" s="276"/>
      <c r="AY46" s="277"/>
      <c r="AZ46" s="275"/>
      <c r="BA46" s="276"/>
      <c r="BB46" s="276"/>
      <c r="BC46" s="276"/>
      <c r="BD46" s="276"/>
      <c r="BE46" s="276"/>
      <c r="BF46" s="276"/>
      <c r="BG46" s="277"/>
      <c r="BH46" s="275"/>
      <c r="BI46" s="276"/>
      <c r="BJ46" s="276"/>
      <c r="BK46" s="276"/>
      <c r="BL46" s="276"/>
      <c r="BM46" s="276"/>
      <c r="BN46" s="276"/>
      <c r="BO46" s="277"/>
      <c r="BP46" s="275"/>
      <c r="BQ46" s="276"/>
      <c r="BR46" s="276"/>
      <c r="BS46" s="276"/>
      <c r="BT46" s="276"/>
      <c r="BU46" s="276"/>
      <c r="BV46" s="276"/>
      <c r="BW46" s="277"/>
      <c r="BX46" s="275"/>
      <c r="BY46" s="276"/>
      <c r="BZ46" s="276"/>
      <c r="CA46" s="276"/>
      <c r="CB46" s="276"/>
      <c r="CC46" s="276"/>
      <c r="CD46" s="276"/>
      <c r="CE46" s="277"/>
      <c r="CF46" s="275"/>
      <c r="CG46" s="276"/>
      <c r="CH46" s="276"/>
      <c r="CI46" s="276"/>
      <c r="CJ46" s="276"/>
      <c r="CK46" s="276"/>
      <c r="CL46" s="276"/>
      <c r="CM46" s="277"/>
      <c r="CN46" s="275"/>
      <c r="CO46" s="276"/>
      <c r="CP46" s="276"/>
      <c r="CQ46" s="276"/>
      <c r="CR46" s="276"/>
      <c r="CS46" s="276"/>
      <c r="CT46" s="276"/>
      <c r="CU46" s="277"/>
    </row>
    <row r="47" spans="1:99" s="2" customFormat="1" ht="0.65" hidden="1" customHeight="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66"/>
      <c r="S47" s="267"/>
      <c r="T47" s="267"/>
      <c r="U47" s="268"/>
      <c r="V47" s="269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1"/>
      <c r="AI47" s="261"/>
      <c r="AJ47" s="262"/>
      <c r="AK47" s="262"/>
      <c r="AL47" s="262"/>
      <c r="AM47" s="262"/>
      <c r="AN47" s="262"/>
      <c r="AO47" s="262"/>
      <c r="AP47" s="262"/>
      <c r="AQ47" s="263"/>
      <c r="AR47" s="261"/>
      <c r="AS47" s="262"/>
      <c r="AT47" s="262"/>
      <c r="AU47" s="262"/>
      <c r="AV47" s="262"/>
      <c r="AW47" s="262"/>
      <c r="AX47" s="262"/>
      <c r="AY47" s="263"/>
      <c r="AZ47" s="261"/>
      <c r="BA47" s="262"/>
      <c r="BB47" s="262"/>
      <c r="BC47" s="262"/>
      <c r="BD47" s="262"/>
      <c r="BE47" s="262"/>
      <c r="BF47" s="262"/>
      <c r="BG47" s="263"/>
      <c r="BH47" s="261"/>
      <c r="BI47" s="262"/>
      <c r="BJ47" s="262"/>
      <c r="BK47" s="262"/>
      <c r="BL47" s="262"/>
      <c r="BM47" s="262"/>
      <c r="BN47" s="262"/>
      <c r="BO47" s="263"/>
      <c r="BP47" s="261"/>
      <c r="BQ47" s="262"/>
      <c r="BR47" s="262"/>
      <c r="BS47" s="262"/>
      <c r="BT47" s="262"/>
      <c r="BU47" s="262"/>
      <c r="BV47" s="262"/>
      <c r="BW47" s="263"/>
      <c r="BX47" s="261"/>
      <c r="BY47" s="262"/>
      <c r="BZ47" s="262"/>
      <c r="CA47" s="262"/>
      <c r="CB47" s="262"/>
      <c r="CC47" s="262"/>
      <c r="CD47" s="262"/>
      <c r="CE47" s="263"/>
      <c r="CF47" s="261"/>
      <c r="CG47" s="262"/>
      <c r="CH47" s="262"/>
      <c r="CI47" s="262"/>
      <c r="CJ47" s="262"/>
      <c r="CK47" s="262"/>
      <c r="CL47" s="262"/>
      <c r="CM47" s="263"/>
      <c r="CN47" s="261"/>
      <c r="CO47" s="262"/>
      <c r="CP47" s="262"/>
      <c r="CQ47" s="262"/>
      <c r="CR47" s="262"/>
      <c r="CS47" s="262"/>
      <c r="CT47" s="262"/>
      <c r="CU47" s="263"/>
    </row>
    <row r="48" spans="1:99" s="2" customFormat="1" ht="13">
      <c r="A48" s="294" t="s">
        <v>139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66" t="s">
        <v>140</v>
      </c>
      <c r="S48" s="267"/>
      <c r="T48" s="267"/>
      <c r="U48" s="268"/>
      <c r="V48" s="269" t="s">
        <v>113</v>
      </c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1"/>
      <c r="AI48" s="261">
        <f>SUM(AR48:CM48)</f>
        <v>20371245</v>
      </c>
      <c r="AJ48" s="262"/>
      <c r="AK48" s="262"/>
      <c r="AL48" s="262"/>
      <c r="AM48" s="262"/>
      <c r="AN48" s="262"/>
      <c r="AO48" s="262"/>
      <c r="AP48" s="262"/>
      <c r="AQ48" s="263"/>
      <c r="AR48" s="261">
        <f>AR49+AR58+AR67</f>
        <v>16933768</v>
      </c>
      <c r="AS48" s="262"/>
      <c r="AT48" s="262"/>
      <c r="AU48" s="262"/>
      <c r="AV48" s="262"/>
      <c r="AW48" s="262"/>
      <c r="AX48" s="262"/>
      <c r="AY48" s="263"/>
      <c r="AZ48" s="261">
        <f>AZ49+AZ51+AZ54+AZ55+AZ58+AZ64+AZ67</f>
        <v>0</v>
      </c>
      <c r="BA48" s="262"/>
      <c r="BB48" s="262"/>
      <c r="BC48" s="262"/>
      <c r="BD48" s="262"/>
      <c r="BE48" s="262"/>
      <c r="BF48" s="262"/>
      <c r="BG48" s="263"/>
      <c r="BH48" s="261">
        <f>BH49+BH51+BH54+BH55+BH58+BH64+BH67</f>
        <v>2537077</v>
      </c>
      <c r="BI48" s="262"/>
      <c r="BJ48" s="262"/>
      <c r="BK48" s="262"/>
      <c r="BL48" s="262"/>
      <c r="BM48" s="262"/>
      <c r="BN48" s="262"/>
      <c r="BO48" s="263"/>
      <c r="BP48" s="261">
        <f>BP49+BP51+BP54+BP55+BP58+BP64+BP67</f>
        <v>0</v>
      </c>
      <c r="BQ48" s="262"/>
      <c r="BR48" s="262"/>
      <c r="BS48" s="262"/>
      <c r="BT48" s="262"/>
      <c r="BU48" s="262"/>
      <c r="BV48" s="262"/>
      <c r="BW48" s="263"/>
      <c r="BX48" s="261">
        <f>BX49+BX51+BX54+BX55+BX58+BX64+BX67</f>
        <v>0</v>
      </c>
      <c r="BY48" s="262"/>
      <c r="BZ48" s="262"/>
      <c r="CA48" s="262"/>
      <c r="CB48" s="262"/>
      <c r="CC48" s="262"/>
      <c r="CD48" s="262"/>
      <c r="CE48" s="263"/>
      <c r="CF48" s="261">
        <f>CF49+CF51+CF54+CF55+CF58+CF64+CF67</f>
        <v>900400</v>
      </c>
      <c r="CG48" s="262"/>
      <c r="CH48" s="262"/>
      <c r="CI48" s="262"/>
      <c r="CJ48" s="262"/>
      <c r="CK48" s="262"/>
      <c r="CL48" s="262"/>
      <c r="CM48" s="263"/>
      <c r="CN48" s="261"/>
      <c r="CO48" s="262"/>
      <c r="CP48" s="262"/>
      <c r="CQ48" s="262"/>
      <c r="CR48" s="262"/>
      <c r="CS48" s="262"/>
      <c r="CT48" s="262"/>
      <c r="CU48" s="263"/>
    </row>
    <row r="49" spans="1:99" s="2" customFormat="1" ht="13">
      <c r="A49" s="280" t="s">
        <v>141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2" t="s">
        <v>142</v>
      </c>
      <c r="S49" s="283"/>
      <c r="T49" s="283"/>
      <c r="U49" s="284"/>
      <c r="V49" s="288" t="s">
        <v>113</v>
      </c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90"/>
      <c r="AI49" s="272">
        <f>SUM(AR49:CM50)</f>
        <v>13687096</v>
      </c>
      <c r="AJ49" s="273"/>
      <c r="AK49" s="273"/>
      <c r="AL49" s="273"/>
      <c r="AM49" s="273"/>
      <c r="AN49" s="273"/>
      <c r="AO49" s="273"/>
      <c r="AP49" s="273"/>
      <c r="AQ49" s="274"/>
      <c r="AR49" s="272">
        <f>AR52+AR53+AR54</f>
        <v>13511326</v>
      </c>
      <c r="AS49" s="273"/>
      <c r="AT49" s="273"/>
      <c r="AU49" s="273"/>
      <c r="AV49" s="273"/>
      <c r="AW49" s="273"/>
      <c r="AX49" s="273"/>
      <c r="AY49" s="274"/>
      <c r="AZ49" s="272">
        <f t="shared" ref="AZ49" si="0">AZ52+AZ53+AZ54</f>
        <v>0</v>
      </c>
      <c r="BA49" s="273"/>
      <c r="BB49" s="273"/>
      <c r="BC49" s="273"/>
      <c r="BD49" s="273"/>
      <c r="BE49" s="273"/>
      <c r="BF49" s="273"/>
      <c r="BG49" s="274"/>
      <c r="BH49" s="272">
        <f t="shared" ref="BH49" si="1">BH52+BH53+BH54</f>
        <v>175770</v>
      </c>
      <c r="BI49" s="273"/>
      <c r="BJ49" s="273"/>
      <c r="BK49" s="273"/>
      <c r="BL49" s="273"/>
      <c r="BM49" s="273"/>
      <c r="BN49" s="273"/>
      <c r="BO49" s="274"/>
      <c r="BP49" s="272">
        <f t="shared" ref="BP49" si="2">BP52+BP53+BP54</f>
        <v>0</v>
      </c>
      <c r="BQ49" s="273"/>
      <c r="BR49" s="273"/>
      <c r="BS49" s="273"/>
      <c r="BT49" s="273"/>
      <c r="BU49" s="273"/>
      <c r="BV49" s="273"/>
      <c r="BW49" s="274"/>
      <c r="BX49" s="272">
        <f t="shared" ref="BX49" si="3">BX52+BX53+BX54</f>
        <v>0</v>
      </c>
      <c r="BY49" s="273"/>
      <c r="BZ49" s="273"/>
      <c r="CA49" s="273"/>
      <c r="CB49" s="273"/>
      <c r="CC49" s="273"/>
      <c r="CD49" s="273"/>
      <c r="CE49" s="274"/>
      <c r="CF49" s="272">
        <f t="shared" ref="CF49" si="4">CF52+CF53+CF54</f>
        <v>0</v>
      </c>
      <c r="CG49" s="273"/>
      <c r="CH49" s="273"/>
      <c r="CI49" s="273"/>
      <c r="CJ49" s="273"/>
      <c r="CK49" s="273"/>
      <c r="CL49" s="273"/>
      <c r="CM49" s="274"/>
      <c r="CN49" s="272"/>
      <c r="CO49" s="273"/>
      <c r="CP49" s="273"/>
      <c r="CQ49" s="273"/>
      <c r="CR49" s="273"/>
      <c r="CS49" s="273"/>
      <c r="CT49" s="273"/>
      <c r="CU49" s="274"/>
    </row>
    <row r="50" spans="1:99" s="2" customFormat="1" ht="13">
      <c r="A50" s="278" t="s">
        <v>143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85"/>
      <c r="S50" s="286"/>
      <c r="T50" s="286"/>
      <c r="U50" s="287"/>
      <c r="V50" s="291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3"/>
      <c r="AI50" s="275"/>
      <c r="AJ50" s="276"/>
      <c r="AK50" s="276"/>
      <c r="AL50" s="276"/>
      <c r="AM50" s="276"/>
      <c r="AN50" s="276"/>
      <c r="AO50" s="276"/>
      <c r="AP50" s="276"/>
      <c r="AQ50" s="277"/>
      <c r="AR50" s="275"/>
      <c r="AS50" s="276"/>
      <c r="AT50" s="276"/>
      <c r="AU50" s="276"/>
      <c r="AV50" s="276"/>
      <c r="AW50" s="276"/>
      <c r="AX50" s="276"/>
      <c r="AY50" s="277"/>
      <c r="AZ50" s="275"/>
      <c r="BA50" s="276"/>
      <c r="BB50" s="276"/>
      <c r="BC50" s="276"/>
      <c r="BD50" s="276"/>
      <c r="BE50" s="276"/>
      <c r="BF50" s="276"/>
      <c r="BG50" s="277"/>
      <c r="BH50" s="275"/>
      <c r="BI50" s="276"/>
      <c r="BJ50" s="276"/>
      <c r="BK50" s="276"/>
      <c r="BL50" s="276"/>
      <c r="BM50" s="276"/>
      <c r="BN50" s="276"/>
      <c r="BO50" s="277"/>
      <c r="BP50" s="275"/>
      <c r="BQ50" s="276"/>
      <c r="BR50" s="276"/>
      <c r="BS50" s="276"/>
      <c r="BT50" s="276"/>
      <c r="BU50" s="276"/>
      <c r="BV50" s="276"/>
      <c r="BW50" s="277"/>
      <c r="BX50" s="275"/>
      <c r="BY50" s="276"/>
      <c r="BZ50" s="276"/>
      <c r="CA50" s="276"/>
      <c r="CB50" s="276"/>
      <c r="CC50" s="276"/>
      <c r="CD50" s="276"/>
      <c r="CE50" s="277"/>
      <c r="CF50" s="275"/>
      <c r="CG50" s="276"/>
      <c r="CH50" s="276"/>
      <c r="CI50" s="276"/>
      <c r="CJ50" s="276"/>
      <c r="CK50" s="276"/>
      <c r="CL50" s="276"/>
      <c r="CM50" s="277"/>
      <c r="CN50" s="275"/>
      <c r="CO50" s="276"/>
      <c r="CP50" s="276"/>
      <c r="CQ50" s="276"/>
      <c r="CR50" s="276"/>
      <c r="CS50" s="276"/>
      <c r="CT50" s="276"/>
      <c r="CU50" s="277"/>
    </row>
    <row r="51" spans="1:99" s="2" customFormat="1" ht="13">
      <c r="A51" s="315" t="s">
        <v>144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282" t="s">
        <v>145</v>
      </c>
      <c r="S51" s="283"/>
      <c r="T51" s="283"/>
      <c r="U51" s="284"/>
      <c r="V51" s="183">
        <v>119</v>
      </c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5"/>
      <c r="AI51" s="186">
        <f>SUM(AR51:CM53)</f>
        <v>13686496</v>
      </c>
      <c r="AJ51" s="187"/>
      <c r="AK51" s="187"/>
      <c r="AL51" s="187"/>
      <c r="AM51" s="187"/>
      <c r="AN51" s="187"/>
      <c r="AO51" s="187"/>
      <c r="AP51" s="187"/>
      <c r="AQ51" s="188"/>
      <c r="AR51" s="186"/>
      <c r="AS51" s="187"/>
      <c r="AT51" s="187"/>
      <c r="AU51" s="187"/>
      <c r="AV51" s="187"/>
      <c r="AW51" s="187"/>
      <c r="AX51" s="187"/>
      <c r="AY51" s="188"/>
      <c r="AZ51" s="272"/>
      <c r="BA51" s="273"/>
      <c r="BB51" s="273"/>
      <c r="BC51" s="273"/>
      <c r="BD51" s="273"/>
      <c r="BE51" s="273"/>
      <c r="BF51" s="273"/>
      <c r="BG51" s="274"/>
      <c r="BH51" s="186">
        <f>S!N26</f>
        <v>0</v>
      </c>
      <c r="BI51" s="187"/>
      <c r="BJ51" s="187"/>
      <c r="BK51" s="187"/>
      <c r="BL51" s="187"/>
      <c r="BM51" s="187"/>
      <c r="BN51" s="187"/>
      <c r="BO51" s="188"/>
      <c r="BP51" s="272"/>
      <c r="BQ51" s="273"/>
      <c r="BR51" s="273"/>
      <c r="BS51" s="273"/>
      <c r="BT51" s="273"/>
      <c r="BU51" s="273"/>
      <c r="BV51" s="273"/>
      <c r="BW51" s="274"/>
      <c r="BX51" s="272"/>
      <c r="BY51" s="273"/>
      <c r="BZ51" s="273"/>
      <c r="CA51" s="273"/>
      <c r="CB51" s="273"/>
      <c r="CC51" s="273"/>
      <c r="CD51" s="273"/>
      <c r="CE51" s="274"/>
      <c r="CF51" s="186">
        <v>0</v>
      </c>
      <c r="CG51" s="187"/>
      <c r="CH51" s="187"/>
      <c r="CI51" s="187"/>
      <c r="CJ51" s="187"/>
      <c r="CK51" s="187"/>
      <c r="CL51" s="187"/>
      <c r="CM51" s="188"/>
      <c r="CN51" s="186"/>
      <c r="CO51" s="187"/>
      <c r="CP51" s="187"/>
      <c r="CQ51" s="187"/>
      <c r="CR51" s="187"/>
      <c r="CS51" s="187"/>
      <c r="CT51" s="187"/>
      <c r="CU51" s="188"/>
    </row>
    <row r="52" spans="1:99" s="2" customFormat="1" ht="13">
      <c r="A52" s="317" t="s">
        <v>146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01"/>
      <c r="S52" s="302"/>
      <c r="T52" s="302"/>
      <c r="U52" s="303"/>
      <c r="V52" s="304">
        <v>111</v>
      </c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6"/>
      <c r="AI52" s="275">
        <f>AR52+BH52</f>
        <v>10511959</v>
      </c>
      <c r="AJ52" s="276"/>
      <c r="AK52" s="276"/>
      <c r="AL52" s="276"/>
      <c r="AM52" s="276"/>
      <c r="AN52" s="276"/>
      <c r="AO52" s="276"/>
      <c r="AP52" s="276"/>
      <c r="AQ52" s="277"/>
      <c r="AR52" s="275">
        <f>Z!I15+Z!I16+Z!I17+Z!I23+Z!I24+Z!I25</f>
        <v>10376959</v>
      </c>
      <c r="AS52" s="276"/>
      <c r="AT52" s="276"/>
      <c r="AU52" s="276"/>
      <c r="AV52" s="276"/>
      <c r="AW52" s="276"/>
      <c r="AX52" s="276"/>
      <c r="AY52" s="277"/>
      <c r="AZ52" s="296"/>
      <c r="BA52" s="297"/>
      <c r="BB52" s="297"/>
      <c r="BC52" s="297"/>
      <c r="BD52" s="297"/>
      <c r="BE52" s="297"/>
      <c r="BF52" s="297"/>
      <c r="BG52" s="298"/>
      <c r="BH52" s="275">
        <f>S!I20+S!I21</f>
        <v>135000</v>
      </c>
      <c r="BI52" s="276"/>
      <c r="BJ52" s="276"/>
      <c r="BK52" s="276"/>
      <c r="BL52" s="276"/>
      <c r="BM52" s="276"/>
      <c r="BN52" s="276"/>
      <c r="BO52" s="277"/>
      <c r="BP52" s="296"/>
      <c r="BQ52" s="297"/>
      <c r="BR52" s="297"/>
      <c r="BS52" s="297"/>
      <c r="BT52" s="297"/>
      <c r="BU52" s="297"/>
      <c r="BV52" s="297"/>
      <c r="BW52" s="298"/>
      <c r="BX52" s="296"/>
      <c r="BY52" s="297"/>
      <c r="BZ52" s="297"/>
      <c r="CA52" s="297"/>
      <c r="CB52" s="297"/>
      <c r="CC52" s="297"/>
      <c r="CD52" s="297"/>
      <c r="CE52" s="298"/>
      <c r="CF52" s="275">
        <v>0</v>
      </c>
      <c r="CG52" s="276"/>
      <c r="CH52" s="276"/>
      <c r="CI52" s="276"/>
      <c r="CJ52" s="276"/>
      <c r="CK52" s="276"/>
      <c r="CL52" s="276"/>
      <c r="CM52" s="277"/>
      <c r="CN52" s="189"/>
      <c r="CO52" s="190"/>
      <c r="CP52" s="190"/>
      <c r="CQ52" s="190"/>
      <c r="CR52" s="190"/>
      <c r="CS52" s="190"/>
      <c r="CT52" s="190"/>
      <c r="CU52" s="191"/>
    </row>
    <row r="53" spans="1:99" s="2" customFormat="1" ht="13">
      <c r="A53" s="319" t="s">
        <v>147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01"/>
      <c r="S53" s="302"/>
      <c r="T53" s="302"/>
      <c r="U53" s="303"/>
      <c r="V53" s="313">
        <v>119</v>
      </c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4">
        <f>AR53+BH53</f>
        <v>3174537</v>
      </c>
      <c r="AJ53" s="314"/>
      <c r="AK53" s="314"/>
      <c r="AL53" s="314"/>
      <c r="AM53" s="314"/>
      <c r="AN53" s="314"/>
      <c r="AO53" s="314"/>
      <c r="AP53" s="314"/>
      <c r="AQ53" s="314"/>
      <c r="AR53" s="314">
        <f>Z!I18+Z!I19+Z!I20+Z!I27+Z!I28+Z!I29</f>
        <v>3133767</v>
      </c>
      <c r="AS53" s="314"/>
      <c r="AT53" s="314"/>
      <c r="AU53" s="314"/>
      <c r="AV53" s="314"/>
      <c r="AW53" s="314"/>
      <c r="AX53" s="314"/>
      <c r="AY53" s="314"/>
      <c r="AZ53" s="275"/>
      <c r="BA53" s="276"/>
      <c r="BB53" s="276"/>
      <c r="BC53" s="276"/>
      <c r="BD53" s="276"/>
      <c r="BE53" s="276"/>
      <c r="BF53" s="276"/>
      <c r="BG53" s="277"/>
      <c r="BH53" s="314">
        <f>S!I22+S!I23</f>
        <v>40770</v>
      </c>
      <c r="BI53" s="314"/>
      <c r="BJ53" s="314"/>
      <c r="BK53" s="314"/>
      <c r="BL53" s="314"/>
      <c r="BM53" s="314"/>
      <c r="BN53" s="314"/>
      <c r="BO53" s="314"/>
      <c r="BP53" s="275"/>
      <c r="BQ53" s="276"/>
      <c r="BR53" s="276"/>
      <c r="BS53" s="276"/>
      <c r="BT53" s="276"/>
      <c r="BU53" s="276"/>
      <c r="BV53" s="276"/>
      <c r="BW53" s="277"/>
      <c r="BX53" s="275"/>
      <c r="BY53" s="276"/>
      <c r="BZ53" s="276"/>
      <c r="CA53" s="276"/>
      <c r="CB53" s="276"/>
      <c r="CC53" s="276"/>
      <c r="CD53" s="276"/>
      <c r="CE53" s="277"/>
      <c r="CF53" s="314">
        <v>0</v>
      </c>
      <c r="CG53" s="314"/>
      <c r="CH53" s="314"/>
      <c r="CI53" s="314"/>
      <c r="CJ53" s="314"/>
      <c r="CK53" s="314"/>
      <c r="CL53" s="314"/>
      <c r="CM53" s="314"/>
      <c r="CN53" s="192"/>
      <c r="CO53" s="193"/>
      <c r="CP53" s="193"/>
      <c r="CQ53" s="193"/>
      <c r="CR53" s="193"/>
      <c r="CS53" s="193"/>
      <c r="CT53" s="314"/>
      <c r="CU53" s="314"/>
    </row>
    <row r="54" spans="1:99" s="2" customFormat="1" ht="13">
      <c r="A54" s="294" t="s">
        <v>1640</v>
      </c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85"/>
      <c r="S54" s="286"/>
      <c r="T54" s="286"/>
      <c r="U54" s="287"/>
      <c r="V54" s="269">
        <v>112</v>
      </c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1"/>
      <c r="AI54" s="261">
        <f>SUM(AR54:CM54)</f>
        <v>600</v>
      </c>
      <c r="AJ54" s="262"/>
      <c r="AK54" s="262"/>
      <c r="AL54" s="262"/>
      <c r="AM54" s="262"/>
      <c r="AN54" s="262"/>
      <c r="AO54" s="262"/>
      <c r="AP54" s="262"/>
      <c r="AQ54" s="263"/>
      <c r="AR54" s="261">
        <f>Z!I26</f>
        <v>600</v>
      </c>
      <c r="AS54" s="262"/>
      <c r="AT54" s="262"/>
      <c r="AU54" s="262"/>
      <c r="AV54" s="262"/>
      <c r="AW54" s="262"/>
      <c r="AX54" s="262"/>
      <c r="AY54" s="263"/>
      <c r="AZ54" s="261"/>
      <c r="BA54" s="262"/>
      <c r="BB54" s="262"/>
      <c r="BC54" s="262"/>
      <c r="BD54" s="262"/>
      <c r="BE54" s="262"/>
      <c r="BF54" s="262"/>
      <c r="BG54" s="263"/>
      <c r="BH54" s="261">
        <v>0</v>
      </c>
      <c r="BI54" s="262"/>
      <c r="BJ54" s="262"/>
      <c r="BK54" s="262"/>
      <c r="BL54" s="262"/>
      <c r="BM54" s="262"/>
      <c r="BN54" s="262"/>
      <c r="BO54" s="263"/>
      <c r="BP54" s="261"/>
      <c r="BQ54" s="262"/>
      <c r="BR54" s="262"/>
      <c r="BS54" s="262"/>
      <c r="BT54" s="262"/>
      <c r="BU54" s="262"/>
      <c r="BV54" s="262"/>
      <c r="BW54" s="263"/>
      <c r="BX54" s="261"/>
      <c r="BY54" s="262"/>
      <c r="BZ54" s="262"/>
      <c r="CA54" s="262"/>
      <c r="CB54" s="262"/>
      <c r="CC54" s="262"/>
      <c r="CD54" s="262"/>
      <c r="CE54" s="263"/>
      <c r="CF54" s="261">
        <v>0</v>
      </c>
      <c r="CG54" s="262"/>
      <c r="CH54" s="262"/>
      <c r="CI54" s="262"/>
      <c r="CJ54" s="262"/>
      <c r="CK54" s="262"/>
      <c r="CL54" s="262"/>
      <c r="CM54" s="263"/>
      <c r="CN54" s="261"/>
      <c r="CO54" s="262"/>
      <c r="CP54" s="262"/>
      <c r="CQ54" s="262"/>
      <c r="CR54" s="262"/>
      <c r="CS54" s="262"/>
      <c r="CT54" s="262"/>
      <c r="CU54" s="263"/>
    </row>
    <row r="55" spans="1:99" s="2" customFormat="1" ht="13">
      <c r="A55" s="280" t="s">
        <v>148</v>
      </c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2" t="s">
        <v>149</v>
      </c>
      <c r="S55" s="283"/>
      <c r="T55" s="283"/>
      <c r="U55" s="284"/>
      <c r="V55" s="288">
        <v>262</v>
      </c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90"/>
      <c r="AI55" s="272">
        <f>SUM(AR55:CM56)</f>
        <v>0</v>
      </c>
      <c r="AJ55" s="273"/>
      <c r="AK55" s="273"/>
      <c r="AL55" s="273"/>
      <c r="AM55" s="273"/>
      <c r="AN55" s="273"/>
      <c r="AO55" s="273"/>
      <c r="AP55" s="273"/>
      <c r="AQ55" s="274"/>
      <c r="AR55" s="272">
        <v>0</v>
      </c>
      <c r="AS55" s="273"/>
      <c r="AT55" s="273"/>
      <c r="AU55" s="273"/>
      <c r="AV55" s="273"/>
      <c r="AW55" s="273"/>
      <c r="AX55" s="273"/>
      <c r="AY55" s="274"/>
      <c r="AZ55" s="272"/>
      <c r="BA55" s="273"/>
      <c r="BB55" s="273"/>
      <c r="BC55" s="273"/>
      <c r="BD55" s="273"/>
      <c r="BE55" s="273"/>
      <c r="BF55" s="273"/>
      <c r="BG55" s="274"/>
      <c r="BH55" s="272">
        <v>0</v>
      </c>
      <c r="BI55" s="273"/>
      <c r="BJ55" s="273"/>
      <c r="BK55" s="273"/>
      <c r="BL55" s="273"/>
      <c r="BM55" s="273"/>
      <c r="BN55" s="273"/>
      <c r="BO55" s="274"/>
      <c r="BP55" s="272"/>
      <c r="BQ55" s="273"/>
      <c r="BR55" s="273"/>
      <c r="BS55" s="273"/>
      <c r="BT55" s="273"/>
      <c r="BU55" s="273"/>
      <c r="BV55" s="273"/>
      <c r="BW55" s="274"/>
      <c r="BX55" s="272"/>
      <c r="BY55" s="273"/>
      <c r="BZ55" s="273"/>
      <c r="CA55" s="273"/>
      <c r="CB55" s="273"/>
      <c r="CC55" s="273"/>
      <c r="CD55" s="273"/>
      <c r="CE55" s="274"/>
      <c r="CF55" s="272">
        <v>0</v>
      </c>
      <c r="CG55" s="273"/>
      <c r="CH55" s="273"/>
      <c r="CI55" s="273"/>
      <c r="CJ55" s="273"/>
      <c r="CK55" s="273"/>
      <c r="CL55" s="273"/>
      <c r="CM55" s="274"/>
      <c r="CN55" s="272"/>
      <c r="CO55" s="273"/>
      <c r="CP55" s="273"/>
      <c r="CQ55" s="273"/>
      <c r="CR55" s="273"/>
      <c r="CS55" s="273"/>
      <c r="CT55" s="273"/>
      <c r="CU55" s="274"/>
    </row>
    <row r="56" spans="1:99" s="2" customFormat="1" ht="13">
      <c r="A56" s="278" t="s">
        <v>150</v>
      </c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85"/>
      <c r="S56" s="286"/>
      <c r="T56" s="286"/>
      <c r="U56" s="287"/>
      <c r="V56" s="291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3"/>
      <c r="AI56" s="275"/>
      <c r="AJ56" s="276"/>
      <c r="AK56" s="276"/>
      <c r="AL56" s="276"/>
      <c r="AM56" s="276"/>
      <c r="AN56" s="276"/>
      <c r="AO56" s="276"/>
      <c r="AP56" s="276"/>
      <c r="AQ56" s="277"/>
      <c r="AR56" s="275"/>
      <c r="AS56" s="276"/>
      <c r="AT56" s="276"/>
      <c r="AU56" s="276"/>
      <c r="AV56" s="276"/>
      <c r="AW56" s="276"/>
      <c r="AX56" s="276"/>
      <c r="AY56" s="277"/>
      <c r="AZ56" s="275"/>
      <c r="BA56" s="276"/>
      <c r="BB56" s="276"/>
      <c r="BC56" s="276"/>
      <c r="BD56" s="276"/>
      <c r="BE56" s="276"/>
      <c r="BF56" s="276"/>
      <c r="BG56" s="277"/>
      <c r="BH56" s="275"/>
      <c r="BI56" s="276"/>
      <c r="BJ56" s="276"/>
      <c r="BK56" s="276"/>
      <c r="BL56" s="276"/>
      <c r="BM56" s="276"/>
      <c r="BN56" s="276"/>
      <c r="BO56" s="277"/>
      <c r="BP56" s="275"/>
      <c r="BQ56" s="276"/>
      <c r="BR56" s="276"/>
      <c r="BS56" s="276"/>
      <c r="BT56" s="276"/>
      <c r="BU56" s="276"/>
      <c r="BV56" s="276"/>
      <c r="BW56" s="277"/>
      <c r="BX56" s="275"/>
      <c r="BY56" s="276"/>
      <c r="BZ56" s="276"/>
      <c r="CA56" s="276"/>
      <c r="CB56" s="276"/>
      <c r="CC56" s="276"/>
      <c r="CD56" s="276"/>
      <c r="CE56" s="277"/>
      <c r="CF56" s="275"/>
      <c r="CG56" s="276"/>
      <c r="CH56" s="276"/>
      <c r="CI56" s="276"/>
      <c r="CJ56" s="276"/>
      <c r="CK56" s="276"/>
      <c r="CL56" s="276"/>
      <c r="CM56" s="277"/>
      <c r="CN56" s="275"/>
      <c r="CO56" s="276"/>
      <c r="CP56" s="276"/>
      <c r="CQ56" s="276"/>
      <c r="CR56" s="276"/>
      <c r="CS56" s="276"/>
      <c r="CT56" s="276"/>
      <c r="CU56" s="277"/>
    </row>
    <row r="57" spans="1:99" s="2" customFormat="1" ht="13">
      <c r="A57" s="264" t="s">
        <v>35</v>
      </c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6"/>
      <c r="S57" s="267"/>
      <c r="T57" s="267"/>
      <c r="U57" s="268"/>
      <c r="V57" s="269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1"/>
      <c r="AI57" s="261"/>
      <c r="AJ57" s="262"/>
      <c r="AK57" s="262"/>
      <c r="AL57" s="262"/>
      <c r="AM57" s="262"/>
      <c r="AN57" s="262"/>
      <c r="AO57" s="262"/>
      <c r="AP57" s="262"/>
      <c r="AQ57" s="263"/>
      <c r="AR57" s="261"/>
      <c r="AS57" s="262"/>
      <c r="AT57" s="262"/>
      <c r="AU57" s="262"/>
      <c r="AV57" s="262"/>
      <c r="AW57" s="262"/>
      <c r="AX57" s="262"/>
      <c r="AY57" s="263"/>
      <c r="AZ57" s="261"/>
      <c r="BA57" s="262"/>
      <c r="BB57" s="262"/>
      <c r="BC57" s="262"/>
      <c r="BD57" s="262"/>
      <c r="BE57" s="262"/>
      <c r="BF57" s="262"/>
      <c r="BG57" s="263"/>
      <c r="BH57" s="261"/>
      <c r="BI57" s="262"/>
      <c r="BJ57" s="262"/>
      <c r="BK57" s="262"/>
      <c r="BL57" s="262"/>
      <c r="BM57" s="262"/>
      <c r="BN57" s="262"/>
      <c r="BO57" s="263"/>
      <c r="BP57" s="261"/>
      <c r="BQ57" s="262"/>
      <c r="BR57" s="262"/>
      <c r="BS57" s="262"/>
      <c r="BT57" s="262"/>
      <c r="BU57" s="262"/>
      <c r="BV57" s="262"/>
      <c r="BW57" s="263"/>
      <c r="BX57" s="261"/>
      <c r="BY57" s="262"/>
      <c r="BZ57" s="262"/>
      <c r="CA57" s="262"/>
      <c r="CB57" s="262"/>
      <c r="CC57" s="262"/>
      <c r="CD57" s="262"/>
      <c r="CE57" s="263"/>
      <c r="CF57" s="261"/>
      <c r="CG57" s="262"/>
      <c r="CH57" s="262"/>
      <c r="CI57" s="262"/>
      <c r="CJ57" s="262"/>
      <c r="CK57" s="262"/>
      <c r="CL57" s="262"/>
      <c r="CM57" s="263"/>
      <c r="CN57" s="261"/>
      <c r="CO57" s="262"/>
      <c r="CP57" s="262"/>
      <c r="CQ57" s="262"/>
      <c r="CR57" s="262"/>
      <c r="CS57" s="262"/>
      <c r="CT57" s="262"/>
      <c r="CU57" s="263"/>
    </row>
    <row r="58" spans="1:99" s="2" customFormat="1" ht="13">
      <c r="A58" s="280" t="s">
        <v>151</v>
      </c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2" t="s">
        <v>152</v>
      </c>
      <c r="S58" s="283"/>
      <c r="T58" s="283"/>
      <c r="U58" s="284"/>
      <c r="V58" s="288">
        <v>850</v>
      </c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90"/>
      <c r="AI58" s="272">
        <f>SUM(AR58:CM59)</f>
        <v>90836</v>
      </c>
      <c r="AJ58" s="273"/>
      <c r="AK58" s="273"/>
      <c r="AL58" s="273"/>
      <c r="AM58" s="273"/>
      <c r="AN58" s="273"/>
      <c r="AO58" s="273"/>
      <c r="AP58" s="273"/>
      <c r="AQ58" s="274"/>
      <c r="AR58" s="272">
        <f>AR60+AR61+AR62</f>
        <v>90836</v>
      </c>
      <c r="AS58" s="273"/>
      <c r="AT58" s="273"/>
      <c r="AU58" s="273"/>
      <c r="AV58" s="273"/>
      <c r="AW58" s="273"/>
      <c r="AX58" s="273"/>
      <c r="AY58" s="274"/>
      <c r="AZ58" s="272">
        <f t="shared" ref="AZ58" si="5">AZ60+AZ61+AZ62</f>
        <v>0</v>
      </c>
      <c r="BA58" s="273"/>
      <c r="BB58" s="273"/>
      <c r="BC58" s="273"/>
      <c r="BD58" s="273"/>
      <c r="BE58" s="273"/>
      <c r="BF58" s="273"/>
      <c r="BG58" s="274"/>
      <c r="BH58" s="272">
        <f t="shared" ref="BH58" si="6">BH60+BH61+BH62</f>
        <v>0</v>
      </c>
      <c r="BI58" s="273"/>
      <c r="BJ58" s="273"/>
      <c r="BK58" s="273"/>
      <c r="BL58" s="273"/>
      <c r="BM58" s="273"/>
      <c r="BN58" s="273"/>
      <c r="BO58" s="274"/>
      <c r="BP58" s="272">
        <f t="shared" ref="BP58" si="7">BP60+BP61+BP62</f>
        <v>0</v>
      </c>
      <c r="BQ58" s="273"/>
      <c r="BR58" s="273"/>
      <c r="BS58" s="273"/>
      <c r="BT58" s="273"/>
      <c r="BU58" s="273"/>
      <c r="BV58" s="273"/>
      <c r="BW58" s="274"/>
      <c r="BX58" s="272">
        <f t="shared" ref="BX58" si="8">BX60+BX61+BX62</f>
        <v>0</v>
      </c>
      <c r="BY58" s="273"/>
      <c r="BZ58" s="273"/>
      <c r="CA58" s="273"/>
      <c r="CB58" s="273"/>
      <c r="CC58" s="273"/>
      <c r="CD58" s="273"/>
      <c r="CE58" s="274"/>
      <c r="CF58" s="272">
        <f t="shared" ref="CF58" si="9">CF60+CF61+CF62</f>
        <v>0</v>
      </c>
      <c r="CG58" s="273"/>
      <c r="CH58" s="273"/>
      <c r="CI58" s="273"/>
      <c r="CJ58" s="273"/>
      <c r="CK58" s="273"/>
      <c r="CL58" s="273"/>
      <c r="CM58" s="274"/>
      <c r="CN58" s="272"/>
      <c r="CO58" s="273"/>
      <c r="CP58" s="273"/>
      <c r="CQ58" s="273"/>
      <c r="CR58" s="273"/>
      <c r="CS58" s="273"/>
      <c r="CT58" s="273"/>
      <c r="CU58" s="274"/>
    </row>
    <row r="59" spans="1:99" s="2" customFormat="1" ht="13">
      <c r="A59" s="278" t="s">
        <v>153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85"/>
      <c r="S59" s="286"/>
      <c r="T59" s="286"/>
      <c r="U59" s="287"/>
      <c r="V59" s="291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3"/>
      <c r="AI59" s="275"/>
      <c r="AJ59" s="276"/>
      <c r="AK59" s="276"/>
      <c r="AL59" s="276"/>
      <c r="AM59" s="276"/>
      <c r="AN59" s="276"/>
      <c r="AO59" s="276"/>
      <c r="AP59" s="276"/>
      <c r="AQ59" s="277"/>
      <c r="AR59" s="275"/>
      <c r="AS59" s="276"/>
      <c r="AT59" s="276"/>
      <c r="AU59" s="276"/>
      <c r="AV59" s="276"/>
      <c r="AW59" s="276"/>
      <c r="AX59" s="276"/>
      <c r="AY59" s="277"/>
      <c r="AZ59" s="275"/>
      <c r="BA59" s="276"/>
      <c r="BB59" s="276"/>
      <c r="BC59" s="276"/>
      <c r="BD59" s="276"/>
      <c r="BE59" s="276"/>
      <c r="BF59" s="276"/>
      <c r="BG59" s="277"/>
      <c r="BH59" s="275"/>
      <c r="BI59" s="276"/>
      <c r="BJ59" s="276"/>
      <c r="BK59" s="276"/>
      <c r="BL59" s="276"/>
      <c r="BM59" s="276"/>
      <c r="BN59" s="276"/>
      <c r="BO59" s="277"/>
      <c r="BP59" s="275"/>
      <c r="BQ59" s="276"/>
      <c r="BR59" s="276"/>
      <c r="BS59" s="276"/>
      <c r="BT59" s="276"/>
      <c r="BU59" s="276"/>
      <c r="BV59" s="276"/>
      <c r="BW59" s="277"/>
      <c r="BX59" s="275"/>
      <c r="BY59" s="276"/>
      <c r="BZ59" s="276"/>
      <c r="CA59" s="276"/>
      <c r="CB59" s="276"/>
      <c r="CC59" s="276"/>
      <c r="CD59" s="276"/>
      <c r="CE59" s="277"/>
      <c r="CF59" s="275"/>
      <c r="CG59" s="276"/>
      <c r="CH59" s="276"/>
      <c r="CI59" s="276"/>
      <c r="CJ59" s="276"/>
      <c r="CK59" s="276"/>
      <c r="CL59" s="276"/>
      <c r="CM59" s="277"/>
      <c r="CN59" s="275"/>
      <c r="CO59" s="276"/>
      <c r="CP59" s="276"/>
      <c r="CQ59" s="276"/>
      <c r="CR59" s="276"/>
      <c r="CS59" s="276"/>
      <c r="CT59" s="276"/>
      <c r="CU59" s="277"/>
    </row>
    <row r="60" spans="1:99" s="2" customFormat="1" ht="13">
      <c r="A60" s="264" t="s">
        <v>1465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6"/>
      <c r="S60" s="267"/>
      <c r="T60" s="267"/>
      <c r="U60" s="268"/>
      <c r="V60" s="269">
        <v>851</v>
      </c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1"/>
      <c r="AI60" s="261">
        <f>SUM(AR60:CM60)</f>
        <v>79100</v>
      </c>
      <c r="AJ60" s="262"/>
      <c r="AK60" s="262"/>
      <c r="AL60" s="262"/>
      <c r="AM60" s="262"/>
      <c r="AN60" s="262"/>
      <c r="AO60" s="262"/>
      <c r="AP60" s="262"/>
      <c r="AQ60" s="263"/>
      <c r="AR60" s="261">
        <f>Z!I42</f>
        <v>79100</v>
      </c>
      <c r="AS60" s="262"/>
      <c r="AT60" s="262"/>
      <c r="AU60" s="262"/>
      <c r="AV60" s="262"/>
      <c r="AW60" s="262"/>
      <c r="AX60" s="262"/>
      <c r="AY60" s="263"/>
      <c r="AZ60" s="261"/>
      <c r="BA60" s="262"/>
      <c r="BB60" s="262"/>
      <c r="BC60" s="262"/>
      <c r="BD60" s="262"/>
      <c r="BE60" s="262"/>
      <c r="BF60" s="262"/>
      <c r="BG60" s="263"/>
      <c r="BH60" s="261">
        <f>S!N39</f>
        <v>0</v>
      </c>
      <c r="BI60" s="262"/>
      <c r="BJ60" s="262"/>
      <c r="BK60" s="262"/>
      <c r="BL60" s="262"/>
      <c r="BM60" s="262"/>
      <c r="BN60" s="262"/>
      <c r="BO60" s="263"/>
      <c r="BP60" s="261"/>
      <c r="BQ60" s="262"/>
      <c r="BR60" s="262"/>
      <c r="BS60" s="262"/>
      <c r="BT60" s="262"/>
      <c r="BU60" s="262"/>
      <c r="BV60" s="262"/>
      <c r="BW60" s="263"/>
      <c r="BX60" s="261"/>
      <c r="BY60" s="262"/>
      <c r="BZ60" s="262"/>
      <c r="CA60" s="262"/>
      <c r="CB60" s="262"/>
      <c r="CC60" s="262"/>
      <c r="CD60" s="262"/>
      <c r="CE60" s="263"/>
      <c r="CF60" s="261">
        <v>0</v>
      </c>
      <c r="CG60" s="262"/>
      <c r="CH60" s="262"/>
      <c r="CI60" s="262"/>
      <c r="CJ60" s="262"/>
      <c r="CK60" s="262"/>
      <c r="CL60" s="262"/>
      <c r="CM60" s="263"/>
      <c r="CN60" s="261"/>
      <c r="CO60" s="262"/>
      <c r="CP60" s="262"/>
      <c r="CQ60" s="262"/>
      <c r="CR60" s="262"/>
      <c r="CS60" s="262"/>
      <c r="CT60" s="262"/>
      <c r="CU60" s="263"/>
    </row>
    <row r="61" spans="1:99" s="2" customFormat="1" ht="13">
      <c r="A61" s="264" t="s">
        <v>1641</v>
      </c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6"/>
      <c r="S61" s="267"/>
      <c r="T61" s="267"/>
      <c r="U61" s="268"/>
      <c r="V61" s="269">
        <v>852</v>
      </c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1"/>
      <c r="AI61" s="261">
        <f>SUM(AR61:CM61)</f>
        <v>10736</v>
      </c>
      <c r="AJ61" s="262"/>
      <c r="AK61" s="262"/>
      <c r="AL61" s="262"/>
      <c r="AM61" s="262"/>
      <c r="AN61" s="262"/>
      <c r="AO61" s="262"/>
      <c r="AP61" s="262"/>
      <c r="AQ61" s="263"/>
      <c r="AR61" s="261">
        <f>Z!I43</f>
        <v>10736</v>
      </c>
      <c r="AS61" s="262"/>
      <c r="AT61" s="262"/>
      <c r="AU61" s="262"/>
      <c r="AV61" s="262"/>
      <c r="AW61" s="262"/>
      <c r="AX61" s="262"/>
      <c r="AY61" s="263"/>
      <c r="AZ61" s="261"/>
      <c r="BA61" s="262"/>
      <c r="BB61" s="262"/>
      <c r="BC61" s="262"/>
      <c r="BD61" s="262"/>
      <c r="BE61" s="262"/>
      <c r="BF61" s="262"/>
      <c r="BG61" s="263"/>
      <c r="BH61" s="261">
        <f>S!N40</f>
        <v>0</v>
      </c>
      <c r="BI61" s="262"/>
      <c r="BJ61" s="262"/>
      <c r="BK61" s="262"/>
      <c r="BL61" s="262"/>
      <c r="BM61" s="262"/>
      <c r="BN61" s="262"/>
      <c r="BO61" s="263"/>
      <c r="BP61" s="261"/>
      <c r="BQ61" s="262"/>
      <c r="BR61" s="262"/>
      <c r="BS61" s="262"/>
      <c r="BT61" s="262"/>
      <c r="BU61" s="262"/>
      <c r="BV61" s="262"/>
      <c r="BW61" s="263"/>
      <c r="BX61" s="261"/>
      <c r="BY61" s="262"/>
      <c r="BZ61" s="262"/>
      <c r="CA61" s="262"/>
      <c r="CB61" s="262"/>
      <c r="CC61" s="262"/>
      <c r="CD61" s="262"/>
      <c r="CE61" s="263"/>
      <c r="CF61" s="261">
        <v>0</v>
      </c>
      <c r="CG61" s="262"/>
      <c r="CH61" s="262"/>
      <c r="CI61" s="262"/>
      <c r="CJ61" s="262"/>
      <c r="CK61" s="262"/>
      <c r="CL61" s="262"/>
      <c r="CM61" s="263"/>
      <c r="CN61" s="261"/>
      <c r="CO61" s="262"/>
      <c r="CP61" s="262"/>
      <c r="CQ61" s="262"/>
      <c r="CR61" s="262"/>
      <c r="CS61" s="262"/>
      <c r="CT61" s="262"/>
      <c r="CU61" s="263"/>
    </row>
    <row r="62" spans="1:99" s="2" customFormat="1" ht="11.15" customHeight="1">
      <c r="A62" s="307" t="s">
        <v>1642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9"/>
      <c r="R62" s="282" t="s">
        <v>1645</v>
      </c>
      <c r="S62" s="283"/>
      <c r="T62" s="283"/>
      <c r="U62" s="284"/>
      <c r="V62" s="288">
        <v>853</v>
      </c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90"/>
      <c r="AI62" s="272">
        <f>SUM(AR62:CM63)</f>
        <v>1000</v>
      </c>
      <c r="AJ62" s="273"/>
      <c r="AK62" s="273"/>
      <c r="AL62" s="273"/>
      <c r="AM62" s="273"/>
      <c r="AN62" s="273"/>
      <c r="AO62" s="273"/>
      <c r="AP62" s="273"/>
      <c r="AQ62" s="274"/>
      <c r="AR62" s="272">
        <f>[1]Z!I49</f>
        <v>1000</v>
      </c>
      <c r="AS62" s="273"/>
      <c r="AT62" s="273"/>
      <c r="AU62" s="273"/>
      <c r="AV62" s="273"/>
      <c r="AW62" s="273"/>
      <c r="AX62" s="273"/>
      <c r="AY62" s="274"/>
      <c r="AZ62" s="272"/>
      <c r="BA62" s="273"/>
      <c r="BB62" s="273"/>
      <c r="BC62" s="273"/>
      <c r="BD62" s="273"/>
      <c r="BE62" s="273"/>
      <c r="BF62" s="273"/>
      <c r="BG62" s="274"/>
      <c r="BH62" s="272">
        <v>0</v>
      </c>
      <c r="BI62" s="273"/>
      <c r="BJ62" s="273"/>
      <c r="BK62" s="273"/>
      <c r="BL62" s="273"/>
      <c r="BM62" s="273"/>
      <c r="BN62" s="273"/>
      <c r="BO62" s="274"/>
      <c r="BP62" s="272"/>
      <c r="BQ62" s="273"/>
      <c r="BR62" s="273"/>
      <c r="BS62" s="273"/>
      <c r="BT62" s="273"/>
      <c r="BU62" s="273"/>
      <c r="BV62" s="273"/>
      <c r="BW62" s="274"/>
      <c r="BX62" s="272"/>
      <c r="BY62" s="273"/>
      <c r="BZ62" s="273"/>
      <c r="CA62" s="273"/>
      <c r="CB62" s="273"/>
      <c r="CC62" s="273"/>
      <c r="CD62" s="273"/>
      <c r="CE62" s="274"/>
      <c r="CF62" s="272">
        <v>0</v>
      </c>
      <c r="CG62" s="273"/>
      <c r="CH62" s="273"/>
      <c r="CI62" s="273"/>
      <c r="CJ62" s="273"/>
      <c r="CK62" s="273"/>
      <c r="CL62" s="273"/>
      <c r="CM62" s="274"/>
      <c r="CN62" s="272"/>
      <c r="CO62" s="273"/>
      <c r="CP62" s="273"/>
      <c r="CQ62" s="273"/>
      <c r="CR62" s="273"/>
      <c r="CS62" s="273"/>
      <c r="CT62" s="273"/>
      <c r="CU62" s="274"/>
    </row>
    <row r="63" spans="1:99" s="2" customFormat="1" ht="2.15" hidden="1" customHeight="1">
      <c r="A63" s="310"/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2"/>
      <c r="R63" s="285"/>
      <c r="S63" s="286"/>
      <c r="T63" s="286"/>
      <c r="U63" s="287"/>
      <c r="V63" s="291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3"/>
      <c r="AI63" s="275"/>
      <c r="AJ63" s="276"/>
      <c r="AK63" s="276"/>
      <c r="AL63" s="276"/>
      <c r="AM63" s="276"/>
      <c r="AN63" s="276"/>
      <c r="AO63" s="276"/>
      <c r="AP63" s="276"/>
      <c r="AQ63" s="277"/>
      <c r="AR63" s="275"/>
      <c r="AS63" s="276"/>
      <c r="AT63" s="276"/>
      <c r="AU63" s="276"/>
      <c r="AV63" s="276"/>
      <c r="AW63" s="276"/>
      <c r="AX63" s="276"/>
      <c r="AY63" s="277"/>
      <c r="AZ63" s="275"/>
      <c r="BA63" s="276"/>
      <c r="BB63" s="276"/>
      <c r="BC63" s="276"/>
      <c r="BD63" s="276"/>
      <c r="BE63" s="276"/>
      <c r="BF63" s="276"/>
      <c r="BG63" s="277"/>
      <c r="BH63" s="275"/>
      <c r="BI63" s="276"/>
      <c r="BJ63" s="276"/>
      <c r="BK63" s="276"/>
      <c r="BL63" s="276"/>
      <c r="BM63" s="276"/>
      <c r="BN63" s="276"/>
      <c r="BO63" s="277"/>
      <c r="BP63" s="275"/>
      <c r="BQ63" s="276"/>
      <c r="BR63" s="276"/>
      <c r="BS63" s="276"/>
      <c r="BT63" s="276"/>
      <c r="BU63" s="276"/>
      <c r="BV63" s="276"/>
      <c r="BW63" s="277"/>
      <c r="BX63" s="275"/>
      <c r="BY63" s="276"/>
      <c r="BZ63" s="276"/>
      <c r="CA63" s="276"/>
      <c r="CB63" s="276"/>
      <c r="CC63" s="276"/>
      <c r="CD63" s="276"/>
      <c r="CE63" s="277"/>
      <c r="CF63" s="275"/>
      <c r="CG63" s="276"/>
      <c r="CH63" s="276"/>
      <c r="CI63" s="276"/>
      <c r="CJ63" s="276"/>
      <c r="CK63" s="276"/>
      <c r="CL63" s="276"/>
      <c r="CM63" s="277"/>
      <c r="CN63" s="275"/>
      <c r="CO63" s="276"/>
      <c r="CP63" s="276"/>
      <c r="CQ63" s="276"/>
      <c r="CR63" s="276"/>
      <c r="CS63" s="276"/>
      <c r="CT63" s="276"/>
      <c r="CU63" s="277"/>
    </row>
    <row r="64" spans="1:99" s="2" customFormat="1" ht="13">
      <c r="A64" s="280" t="s">
        <v>154</v>
      </c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2" t="s">
        <v>155</v>
      </c>
      <c r="S64" s="283"/>
      <c r="T64" s="283"/>
      <c r="U64" s="284"/>
      <c r="V64" s="288">
        <v>290</v>
      </c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90"/>
      <c r="AI64" s="272">
        <f>SUM(AR64:CM66)</f>
        <v>0</v>
      </c>
      <c r="AJ64" s="273"/>
      <c r="AK64" s="273"/>
      <c r="AL64" s="273"/>
      <c r="AM64" s="273"/>
      <c r="AN64" s="273"/>
      <c r="AO64" s="273"/>
      <c r="AP64" s="273"/>
      <c r="AQ64" s="274"/>
      <c r="AR64" s="272">
        <v>0</v>
      </c>
      <c r="AS64" s="273"/>
      <c r="AT64" s="273"/>
      <c r="AU64" s="273"/>
      <c r="AV64" s="273"/>
      <c r="AW64" s="273"/>
      <c r="AX64" s="273"/>
      <c r="AY64" s="274"/>
      <c r="AZ64" s="272"/>
      <c r="BA64" s="273"/>
      <c r="BB64" s="273"/>
      <c r="BC64" s="273"/>
      <c r="BD64" s="273"/>
      <c r="BE64" s="273"/>
      <c r="BF64" s="273"/>
      <c r="BG64" s="274"/>
      <c r="BH64" s="272">
        <v>0</v>
      </c>
      <c r="BI64" s="273"/>
      <c r="BJ64" s="273"/>
      <c r="BK64" s="273"/>
      <c r="BL64" s="273"/>
      <c r="BM64" s="273"/>
      <c r="BN64" s="273"/>
      <c r="BO64" s="274"/>
      <c r="BP64" s="272"/>
      <c r="BQ64" s="273"/>
      <c r="BR64" s="273"/>
      <c r="BS64" s="273"/>
      <c r="BT64" s="273"/>
      <c r="BU64" s="273"/>
      <c r="BV64" s="273"/>
      <c r="BW64" s="274"/>
      <c r="BX64" s="272"/>
      <c r="BY64" s="273"/>
      <c r="BZ64" s="273"/>
      <c r="CA64" s="273"/>
      <c r="CB64" s="273"/>
      <c r="CC64" s="273"/>
      <c r="CD64" s="273"/>
      <c r="CE64" s="274"/>
      <c r="CF64" s="272">
        <v>0</v>
      </c>
      <c r="CG64" s="273"/>
      <c r="CH64" s="273"/>
      <c r="CI64" s="273"/>
      <c r="CJ64" s="273"/>
      <c r="CK64" s="273"/>
      <c r="CL64" s="273"/>
      <c r="CM64" s="274"/>
      <c r="CN64" s="272"/>
      <c r="CO64" s="273"/>
      <c r="CP64" s="273"/>
      <c r="CQ64" s="273"/>
      <c r="CR64" s="273"/>
      <c r="CS64" s="273"/>
      <c r="CT64" s="273"/>
      <c r="CU64" s="274"/>
    </row>
    <row r="65" spans="1:99" s="2" customFormat="1" ht="13">
      <c r="A65" s="299" t="s">
        <v>156</v>
      </c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1"/>
      <c r="S65" s="302"/>
      <c r="T65" s="302"/>
      <c r="U65" s="303"/>
      <c r="V65" s="304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6"/>
      <c r="AI65" s="296"/>
      <c r="AJ65" s="297"/>
      <c r="AK65" s="297"/>
      <c r="AL65" s="297"/>
      <c r="AM65" s="297"/>
      <c r="AN65" s="297"/>
      <c r="AO65" s="297"/>
      <c r="AP65" s="297"/>
      <c r="AQ65" s="298"/>
      <c r="AR65" s="296"/>
      <c r="AS65" s="297"/>
      <c r="AT65" s="297"/>
      <c r="AU65" s="297"/>
      <c r="AV65" s="297"/>
      <c r="AW65" s="297"/>
      <c r="AX65" s="297"/>
      <c r="AY65" s="298"/>
      <c r="AZ65" s="296"/>
      <c r="BA65" s="297"/>
      <c r="BB65" s="297"/>
      <c r="BC65" s="297"/>
      <c r="BD65" s="297"/>
      <c r="BE65" s="297"/>
      <c r="BF65" s="297"/>
      <c r="BG65" s="298"/>
      <c r="BH65" s="296"/>
      <c r="BI65" s="297"/>
      <c r="BJ65" s="297"/>
      <c r="BK65" s="297"/>
      <c r="BL65" s="297"/>
      <c r="BM65" s="297"/>
      <c r="BN65" s="297"/>
      <c r="BO65" s="298"/>
      <c r="BP65" s="296"/>
      <c r="BQ65" s="297"/>
      <c r="BR65" s="297"/>
      <c r="BS65" s="297"/>
      <c r="BT65" s="297"/>
      <c r="BU65" s="297"/>
      <c r="BV65" s="297"/>
      <c r="BW65" s="298"/>
      <c r="BX65" s="296"/>
      <c r="BY65" s="297"/>
      <c r="BZ65" s="297"/>
      <c r="CA65" s="297"/>
      <c r="CB65" s="297"/>
      <c r="CC65" s="297"/>
      <c r="CD65" s="297"/>
      <c r="CE65" s="298"/>
      <c r="CF65" s="296"/>
      <c r="CG65" s="297"/>
      <c r="CH65" s="297"/>
      <c r="CI65" s="297"/>
      <c r="CJ65" s="297"/>
      <c r="CK65" s="297"/>
      <c r="CL65" s="297"/>
      <c r="CM65" s="298"/>
      <c r="CN65" s="296"/>
      <c r="CO65" s="297"/>
      <c r="CP65" s="297"/>
      <c r="CQ65" s="297"/>
      <c r="CR65" s="297"/>
      <c r="CS65" s="297"/>
      <c r="CT65" s="297"/>
      <c r="CU65" s="298"/>
    </row>
    <row r="66" spans="1:99" s="2" customFormat="1" ht="13">
      <c r="A66" s="278" t="s">
        <v>157</v>
      </c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85"/>
      <c r="S66" s="286"/>
      <c r="T66" s="286"/>
      <c r="U66" s="287"/>
      <c r="V66" s="291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3"/>
      <c r="AI66" s="275"/>
      <c r="AJ66" s="276"/>
      <c r="AK66" s="276"/>
      <c r="AL66" s="276"/>
      <c r="AM66" s="276"/>
      <c r="AN66" s="276"/>
      <c r="AO66" s="276"/>
      <c r="AP66" s="276"/>
      <c r="AQ66" s="277"/>
      <c r="AR66" s="275"/>
      <c r="AS66" s="276"/>
      <c r="AT66" s="276"/>
      <c r="AU66" s="276"/>
      <c r="AV66" s="276"/>
      <c r="AW66" s="276"/>
      <c r="AX66" s="276"/>
      <c r="AY66" s="277"/>
      <c r="AZ66" s="275"/>
      <c r="BA66" s="276"/>
      <c r="BB66" s="276"/>
      <c r="BC66" s="276"/>
      <c r="BD66" s="276"/>
      <c r="BE66" s="276"/>
      <c r="BF66" s="276"/>
      <c r="BG66" s="277"/>
      <c r="BH66" s="275"/>
      <c r="BI66" s="276"/>
      <c r="BJ66" s="276"/>
      <c r="BK66" s="276"/>
      <c r="BL66" s="276"/>
      <c r="BM66" s="276"/>
      <c r="BN66" s="276"/>
      <c r="BO66" s="277"/>
      <c r="BP66" s="275"/>
      <c r="BQ66" s="276"/>
      <c r="BR66" s="276"/>
      <c r="BS66" s="276"/>
      <c r="BT66" s="276"/>
      <c r="BU66" s="276"/>
      <c r="BV66" s="276"/>
      <c r="BW66" s="277"/>
      <c r="BX66" s="275"/>
      <c r="BY66" s="276"/>
      <c r="BZ66" s="276"/>
      <c r="CA66" s="276"/>
      <c r="CB66" s="276"/>
      <c r="CC66" s="276"/>
      <c r="CD66" s="276"/>
      <c r="CE66" s="277"/>
      <c r="CF66" s="275"/>
      <c r="CG66" s="276"/>
      <c r="CH66" s="276"/>
      <c r="CI66" s="276"/>
      <c r="CJ66" s="276"/>
      <c r="CK66" s="276"/>
      <c r="CL66" s="276"/>
      <c r="CM66" s="277"/>
      <c r="CN66" s="275"/>
      <c r="CO66" s="276"/>
      <c r="CP66" s="276"/>
      <c r="CQ66" s="276"/>
      <c r="CR66" s="276"/>
      <c r="CS66" s="276"/>
      <c r="CT66" s="276"/>
      <c r="CU66" s="277"/>
    </row>
    <row r="67" spans="1:99" s="2" customFormat="1" ht="13">
      <c r="A67" s="280" t="s">
        <v>158</v>
      </c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2" t="s">
        <v>159</v>
      </c>
      <c r="S67" s="283"/>
      <c r="T67" s="283"/>
      <c r="U67" s="284"/>
      <c r="V67" s="288" t="s">
        <v>113</v>
      </c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90"/>
      <c r="AI67" s="272">
        <f>SUM(AR67:CM68)</f>
        <v>6593313</v>
      </c>
      <c r="AJ67" s="273"/>
      <c r="AK67" s="273"/>
      <c r="AL67" s="273"/>
      <c r="AM67" s="273"/>
      <c r="AN67" s="273"/>
      <c r="AO67" s="273"/>
      <c r="AP67" s="273"/>
      <c r="AQ67" s="274"/>
      <c r="AR67" s="272">
        <f>Z!I21+Z!I22+Z!I30+Z!I31+Z!I32+Z!I33+Z!I34+Z!I35+Z!I36+Z!I37+Z!I38+Z!I39+Z!I40+Z!I41</f>
        <v>3331606</v>
      </c>
      <c r="AS67" s="273"/>
      <c r="AT67" s="273"/>
      <c r="AU67" s="273"/>
      <c r="AV67" s="273"/>
      <c r="AW67" s="273"/>
      <c r="AX67" s="273"/>
      <c r="AY67" s="274"/>
      <c r="AZ67" s="272"/>
      <c r="BA67" s="273"/>
      <c r="BB67" s="273"/>
      <c r="BC67" s="273"/>
      <c r="BD67" s="273"/>
      <c r="BE67" s="273"/>
      <c r="BF67" s="273"/>
      <c r="BG67" s="274"/>
      <c r="BH67" s="272">
        <f>S!I24+S!I25+S!I26+S!I27+S!I28+S!I29+S!I30+S!I31+S!I32+S!I33+'S (2)'!H13</f>
        <v>2361307</v>
      </c>
      <c r="BI67" s="273"/>
      <c r="BJ67" s="273"/>
      <c r="BK67" s="273"/>
      <c r="BL67" s="273"/>
      <c r="BM67" s="273"/>
      <c r="BN67" s="273"/>
      <c r="BO67" s="274"/>
      <c r="BP67" s="272"/>
      <c r="BQ67" s="273"/>
      <c r="BR67" s="273"/>
      <c r="BS67" s="273"/>
      <c r="BT67" s="273"/>
      <c r="BU67" s="273"/>
      <c r="BV67" s="273"/>
      <c r="BW67" s="274"/>
      <c r="BX67" s="272"/>
      <c r="BY67" s="273"/>
      <c r="BZ67" s="273"/>
      <c r="CA67" s="273"/>
      <c r="CB67" s="273"/>
      <c r="CC67" s="273"/>
      <c r="CD67" s="273"/>
      <c r="CE67" s="274"/>
      <c r="CF67" s="272">
        <f>V!I14+V!I15+V!I16+V!I17+V!I18</f>
        <v>900400</v>
      </c>
      <c r="CG67" s="273"/>
      <c r="CH67" s="273"/>
      <c r="CI67" s="273"/>
      <c r="CJ67" s="273"/>
      <c r="CK67" s="273"/>
      <c r="CL67" s="273"/>
      <c r="CM67" s="274"/>
      <c r="CN67" s="272"/>
      <c r="CO67" s="273"/>
      <c r="CP67" s="273"/>
      <c r="CQ67" s="273"/>
      <c r="CR67" s="273"/>
      <c r="CS67" s="273"/>
      <c r="CT67" s="273"/>
      <c r="CU67" s="274"/>
    </row>
    <row r="68" spans="1:99" s="2" customFormat="1" ht="13">
      <c r="A68" s="278" t="s">
        <v>160</v>
      </c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85"/>
      <c r="S68" s="286"/>
      <c r="T68" s="286"/>
      <c r="U68" s="287"/>
      <c r="V68" s="291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3"/>
      <c r="AI68" s="275"/>
      <c r="AJ68" s="276"/>
      <c r="AK68" s="276"/>
      <c r="AL68" s="276"/>
      <c r="AM68" s="276"/>
      <c r="AN68" s="276"/>
      <c r="AO68" s="276"/>
      <c r="AP68" s="276"/>
      <c r="AQ68" s="277"/>
      <c r="AR68" s="275"/>
      <c r="AS68" s="276"/>
      <c r="AT68" s="276"/>
      <c r="AU68" s="276"/>
      <c r="AV68" s="276"/>
      <c r="AW68" s="276"/>
      <c r="AX68" s="276"/>
      <c r="AY68" s="277"/>
      <c r="AZ68" s="275"/>
      <c r="BA68" s="276"/>
      <c r="BB68" s="276"/>
      <c r="BC68" s="276"/>
      <c r="BD68" s="276"/>
      <c r="BE68" s="276"/>
      <c r="BF68" s="276"/>
      <c r="BG68" s="277"/>
      <c r="BH68" s="275"/>
      <c r="BI68" s="276"/>
      <c r="BJ68" s="276"/>
      <c r="BK68" s="276"/>
      <c r="BL68" s="276"/>
      <c r="BM68" s="276"/>
      <c r="BN68" s="276"/>
      <c r="BO68" s="277"/>
      <c r="BP68" s="275"/>
      <c r="BQ68" s="276"/>
      <c r="BR68" s="276"/>
      <c r="BS68" s="276"/>
      <c r="BT68" s="276"/>
      <c r="BU68" s="276"/>
      <c r="BV68" s="276"/>
      <c r="BW68" s="277"/>
      <c r="BX68" s="275"/>
      <c r="BY68" s="276"/>
      <c r="BZ68" s="276"/>
      <c r="CA68" s="276"/>
      <c r="CB68" s="276"/>
      <c r="CC68" s="276"/>
      <c r="CD68" s="276"/>
      <c r="CE68" s="277"/>
      <c r="CF68" s="275"/>
      <c r="CG68" s="276"/>
      <c r="CH68" s="276"/>
      <c r="CI68" s="276"/>
      <c r="CJ68" s="276"/>
      <c r="CK68" s="276"/>
      <c r="CL68" s="276"/>
      <c r="CM68" s="277"/>
      <c r="CN68" s="275"/>
      <c r="CO68" s="276"/>
      <c r="CP68" s="276"/>
      <c r="CQ68" s="276"/>
      <c r="CR68" s="276"/>
      <c r="CS68" s="276"/>
      <c r="CT68" s="276"/>
      <c r="CU68" s="277"/>
    </row>
    <row r="69" spans="1:99" s="2" customFormat="1" ht="13">
      <c r="A69" s="280" t="s">
        <v>161</v>
      </c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2" t="s">
        <v>162</v>
      </c>
      <c r="S69" s="283"/>
      <c r="T69" s="283"/>
      <c r="U69" s="284"/>
      <c r="V69" s="288" t="s">
        <v>113</v>
      </c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90"/>
      <c r="AI69" s="272">
        <f>SUM(AR69:CM70)</f>
        <v>20371245</v>
      </c>
      <c r="AJ69" s="273"/>
      <c r="AK69" s="273"/>
      <c r="AL69" s="273"/>
      <c r="AM69" s="273"/>
      <c r="AN69" s="273"/>
      <c r="AO69" s="273"/>
      <c r="AP69" s="273"/>
      <c r="AQ69" s="274"/>
      <c r="AR69" s="272">
        <f>AR71</f>
        <v>16933768</v>
      </c>
      <c r="AS69" s="273"/>
      <c r="AT69" s="273"/>
      <c r="AU69" s="273"/>
      <c r="AV69" s="273"/>
      <c r="AW69" s="273"/>
      <c r="AX69" s="273"/>
      <c r="AY69" s="274"/>
      <c r="AZ69" s="272"/>
      <c r="BA69" s="273"/>
      <c r="BB69" s="273"/>
      <c r="BC69" s="273"/>
      <c r="BD69" s="273"/>
      <c r="BE69" s="273"/>
      <c r="BF69" s="273"/>
      <c r="BG69" s="274"/>
      <c r="BH69" s="272">
        <f>BH71</f>
        <v>2537077</v>
      </c>
      <c r="BI69" s="273"/>
      <c r="BJ69" s="273"/>
      <c r="BK69" s="273"/>
      <c r="BL69" s="273"/>
      <c r="BM69" s="273"/>
      <c r="BN69" s="273"/>
      <c r="BO69" s="274"/>
      <c r="BP69" s="272"/>
      <c r="BQ69" s="273"/>
      <c r="BR69" s="273"/>
      <c r="BS69" s="273"/>
      <c r="BT69" s="273"/>
      <c r="BU69" s="273"/>
      <c r="BV69" s="273"/>
      <c r="BW69" s="274"/>
      <c r="BX69" s="272"/>
      <c r="BY69" s="273"/>
      <c r="BZ69" s="273"/>
      <c r="CA69" s="273"/>
      <c r="CB69" s="273"/>
      <c r="CC69" s="273"/>
      <c r="CD69" s="273"/>
      <c r="CE69" s="274"/>
      <c r="CF69" s="272">
        <f>CF71</f>
        <v>900400</v>
      </c>
      <c r="CG69" s="273"/>
      <c r="CH69" s="273"/>
      <c r="CI69" s="273"/>
      <c r="CJ69" s="273"/>
      <c r="CK69" s="273"/>
      <c r="CL69" s="273"/>
      <c r="CM69" s="274"/>
      <c r="CN69" s="272"/>
      <c r="CO69" s="273"/>
      <c r="CP69" s="273"/>
      <c r="CQ69" s="273"/>
      <c r="CR69" s="273"/>
      <c r="CS69" s="273"/>
      <c r="CT69" s="273"/>
      <c r="CU69" s="274"/>
    </row>
    <row r="70" spans="1:99" s="2" customFormat="1" ht="13">
      <c r="A70" s="278" t="s">
        <v>163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85"/>
      <c r="S70" s="286"/>
      <c r="T70" s="286"/>
      <c r="U70" s="287"/>
      <c r="V70" s="291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3"/>
      <c r="AI70" s="275"/>
      <c r="AJ70" s="276"/>
      <c r="AK70" s="276"/>
      <c r="AL70" s="276"/>
      <c r="AM70" s="276"/>
      <c r="AN70" s="276"/>
      <c r="AO70" s="276"/>
      <c r="AP70" s="276"/>
      <c r="AQ70" s="277"/>
      <c r="AR70" s="275"/>
      <c r="AS70" s="276"/>
      <c r="AT70" s="276"/>
      <c r="AU70" s="276"/>
      <c r="AV70" s="276"/>
      <c r="AW70" s="276"/>
      <c r="AX70" s="276"/>
      <c r="AY70" s="277"/>
      <c r="AZ70" s="275"/>
      <c r="BA70" s="276"/>
      <c r="BB70" s="276"/>
      <c r="BC70" s="276"/>
      <c r="BD70" s="276"/>
      <c r="BE70" s="276"/>
      <c r="BF70" s="276"/>
      <c r="BG70" s="277"/>
      <c r="BH70" s="275"/>
      <c r="BI70" s="276"/>
      <c r="BJ70" s="276"/>
      <c r="BK70" s="276"/>
      <c r="BL70" s="276"/>
      <c r="BM70" s="276"/>
      <c r="BN70" s="276"/>
      <c r="BO70" s="277"/>
      <c r="BP70" s="275"/>
      <c r="BQ70" s="276"/>
      <c r="BR70" s="276"/>
      <c r="BS70" s="276"/>
      <c r="BT70" s="276"/>
      <c r="BU70" s="276"/>
      <c r="BV70" s="276"/>
      <c r="BW70" s="277"/>
      <c r="BX70" s="275"/>
      <c r="BY70" s="276"/>
      <c r="BZ70" s="276"/>
      <c r="CA70" s="276"/>
      <c r="CB70" s="276"/>
      <c r="CC70" s="276"/>
      <c r="CD70" s="276"/>
      <c r="CE70" s="277"/>
      <c r="CF70" s="275"/>
      <c r="CG70" s="276"/>
      <c r="CH70" s="276"/>
      <c r="CI70" s="276"/>
      <c r="CJ70" s="276"/>
      <c r="CK70" s="276"/>
      <c r="CL70" s="276"/>
      <c r="CM70" s="277"/>
      <c r="CN70" s="275"/>
      <c r="CO70" s="276"/>
      <c r="CP70" s="276"/>
      <c r="CQ70" s="276"/>
      <c r="CR70" s="276"/>
      <c r="CS70" s="276"/>
      <c r="CT70" s="276"/>
      <c r="CU70" s="277"/>
    </row>
    <row r="71" spans="1:99" s="2" customFormat="1" ht="13">
      <c r="A71" s="280" t="s">
        <v>144</v>
      </c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2" t="s">
        <v>164</v>
      </c>
      <c r="S71" s="283"/>
      <c r="T71" s="283"/>
      <c r="U71" s="284"/>
      <c r="V71" s="288">
        <v>510</v>
      </c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90"/>
      <c r="AI71" s="272">
        <f>AI26</f>
        <v>20371245</v>
      </c>
      <c r="AJ71" s="273"/>
      <c r="AK71" s="273"/>
      <c r="AL71" s="273"/>
      <c r="AM71" s="273"/>
      <c r="AN71" s="273"/>
      <c r="AO71" s="273"/>
      <c r="AP71" s="273"/>
      <c r="AQ71" s="274"/>
      <c r="AR71" s="272">
        <f>AR26</f>
        <v>16933768</v>
      </c>
      <c r="AS71" s="273"/>
      <c r="AT71" s="273"/>
      <c r="AU71" s="273"/>
      <c r="AV71" s="273"/>
      <c r="AW71" s="273"/>
      <c r="AX71" s="273"/>
      <c r="AY71" s="274"/>
      <c r="AZ71" s="272"/>
      <c r="BA71" s="273"/>
      <c r="BB71" s="273"/>
      <c r="BC71" s="273"/>
      <c r="BD71" s="273"/>
      <c r="BE71" s="273"/>
      <c r="BF71" s="273"/>
      <c r="BG71" s="274"/>
      <c r="BH71" s="272">
        <f>BH26</f>
        <v>2537077</v>
      </c>
      <c r="BI71" s="273"/>
      <c r="BJ71" s="273"/>
      <c r="BK71" s="273"/>
      <c r="BL71" s="273"/>
      <c r="BM71" s="273"/>
      <c r="BN71" s="273"/>
      <c r="BO71" s="274"/>
      <c r="BP71" s="272"/>
      <c r="BQ71" s="273"/>
      <c r="BR71" s="273"/>
      <c r="BS71" s="273"/>
      <c r="BT71" s="273"/>
      <c r="BU71" s="273"/>
      <c r="BV71" s="273"/>
      <c r="BW71" s="274"/>
      <c r="BX71" s="272"/>
      <c r="BY71" s="273"/>
      <c r="BZ71" s="273"/>
      <c r="CA71" s="273"/>
      <c r="CB71" s="273"/>
      <c r="CC71" s="273"/>
      <c r="CD71" s="273"/>
      <c r="CE71" s="274"/>
      <c r="CF71" s="272">
        <f>CF26</f>
        <v>900400</v>
      </c>
      <c r="CG71" s="273"/>
      <c r="CH71" s="273"/>
      <c r="CI71" s="273"/>
      <c r="CJ71" s="273"/>
      <c r="CK71" s="273"/>
      <c r="CL71" s="273"/>
      <c r="CM71" s="274"/>
      <c r="CN71" s="272"/>
      <c r="CO71" s="273"/>
      <c r="CP71" s="273"/>
      <c r="CQ71" s="273"/>
      <c r="CR71" s="273"/>
      <c r="CS71" s="273"/>
      <c r="CT71" s="273"/>
      <c r="CU71" s="274"/>
    </row>
    <row r="72" spans="1:99" s="2" customFormat="1" ht="13">
      <c r="A72" s="278" t="s">
        <v>165</v>
      </c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85"/>
      <c r="S72" s="286"/>
      <c r="T72" s="286"/>
      <c r="U72" s="287"/>
      <c r="V72" s="291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3"/>
      <c r="AI72" s="275"/>
      <c r="AJ72" s="276"/>
      <c r="AK72" s="276"/>
      <c r="AL72" s="276"/>
      <c r="AM72" s="276"/>
      <c r="AN72" s="276"/>
      <c r="AO72" s="276"/>
      <c r="AP72" s="276"/>
      <c r="AQ72" s="277"/>
      <c r="AR72" s="275"/>
      <c r="AS72" s="276"/>
      <c r="AT72" s="276"/>
      <c r="AU72" s="276"/>
      <c r="AV72" s="276"/>
      <c r="AW72" s="276"/>
      <c r="AX72" s="276"/>
      <c r="AY72" s="277"/>
      <c r="AZ72" s="275"/>
      <c r="BA72" s="276"/>
      <c r="BB72" s="276"/>
      <c r="BC72" s="276"/>
      <c r="BD72" s="276"/>
      <c r="BE72" s="276"/>
      <c r="BF72" s="276"/>
      <c r="BG72" s="277"/>
      <c r="BH72" s="275"/>
      <c r="BI72" s="276"/>
      <c r="BJ72" s="276"/>
      <c r="BK72" s="276"/>
      <c r="BL72" s="276"/>
      <c r="BM72" s="276"/>
      <c r="BN72" s="276"/>
      <c r="BO72" s="277"/>
      <c r="BP72" s="275"/>
      <c r="BQ72" s="276"/>
      <c r="BR72" s="276"/>
      <c r="BS72" s="276"/>
      <c r="BT72" s="276"/>
      <c r="BU72" s="276"/>
      <c r="BV72" s="276"/>
      <c r="BW72" s="277"/>
      <c r="BX72" s="275"/>
      <c r="BY72" s="276"/>
      <c r="BZ72" s="276"/>
      <c r="CA72" s="276"/>
      <c r="CB72" s="276"/>
      <c r="CC72" s="276"/>
      <c r="CD72" s="276"/>
      <c r="CE72" s="277"/>
      <c r="CF72" s="275"/>
      <c r="CG72" s="276"/>
      <c r="CH72" s="276"/>
      <c r="CI72" s="276"/>
      <c r="CJ72" s="276"/>
      <c r="CK72" s="276"/>
      <c r="CL72" s="276"/>
      <c r="CM72" s="277"/>
      <c r="CN72" s="275"/>
      <c r="CO72" s="276"/>
      <c r="CP72" s="276"/>
      <c r="CQ72" s="276"/>
      <c r="CR72" s="276"/>
      <c r="CS72" s="276"/>
      <c r="CT72" s="276"/>
      <c r="CU72" s="277"/>
    </row>
    <row r="73" spans="1:99" s="2" customFormat="1" ht="13">
      <c r="A73" s="294" t="s">
        <v>166</v>
      </c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66" t="s">
        <v>167</v>
      </c>
      <c r="S73" s="267"/>
      <c r="T73" s="267"/>
      <c r="U73" s="268"/>
      <c r="V73" s="269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1"/>
      <c r="AI73" s="261"/>
      <c r="AJ73" s="262"/>
      <c r="AK73" s="262"/>
      <c r="AL73" s="262"/>
      <c r="AM73" s="262"/>
      <c r="AN73" s="262"/>
      <c r="AO73" s="262"/>
      <c r="AP73" s="262"/>
      <c r="AQ73" s="263"/>
      <c r="AR73" s="261"/>
      <c r="AS73" s="262"/>
      <c r="AT73" s="262"/>
      <c r="AU73" s="262"/>
      <c r="AV73" s="262"/>
      <c r="AW73" s="262"/>
      <c r="AX73" s="262"/>
      <c r="AY73" s="263"/>
      <c r="AZ73" s="261"/>
      <c r="BA73" s="262"/>
      <c r="BB73" s="262"/>
      <c r="BC73" s="262"/>
      <c r="BD73" s="262"/>
      <c r="BE73" s="262"/>
      <c r="BF73" s="262"/>
      <c r="BG73" s="263"/>
      <c r="BH73" s="261"/>
      <c r="BI73" s="262"/>
      <c r="BJ73" s="262"/>
      <c r="BK73" s="262"/>
      <c r="BL73" s="262"/>
      <c r="BM73" s="262"/>
      <c r="BN73" s="262"/>
      <c r="BO73" s="263"/>
      <c r="BP73" s="261"/>
      <c r="BQ73" s="262"/>
      <c r="BR73" s="262"/>
      <c r="BS73" s="262"/>
      <c r="BT73" s="262"/>
      <c r="BU73" s="262"/>
      <c r="BV73" s="262"/>
      <c r="BW73" s="263"/>
      <c r="BX73" s="261"/>
      <c r="BY73" s="262"/>
      <c r="BZ73" s="262"/>
      <c r="CA73" s="262"/>
      <c r="CB73" s="262"/>
      <c r="CC73" s="262"/>
      <c r="CD73" s="262"/>
      <c r="CE73" s="263"/>
      <c r="CF73" s="261"/>
      <c r="CG73" s="262"/>
      <c r="CH73" s="262"/>
      <c r="CI73" s="262"/>
      <c r="CJ73" s="262"/>
      <c r="CK73" s="262"/>
      <c r="CL73" s="262"/>
      <c r="CM73" s="263"/>
      <c r="CN73" s="261"/>
      <c r="CO73" s="262"/>
      <c r="CP73" s="262"/>
      <c r="CQ73" s="262"/>
      <c r="CR73" s="262"/>
      <c r="CS73" s="262"/>
      <c r="CT73" s="262"/>
      <c r="CU73" s="263"/>
    </row>
    <row r="74" spans="1:99" s="2" customFormat="1" ht="13">
      <c r="A74" s="280" t="s">
        <v>168</v>
      </c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2" t="s">
        <v>169</v>
      </c>
      <c r="S74" s="283"/>
      <c r="T74" s="283"/>
      <c r="U74" s="284"/>
      <c r="V74" s="288">
        <v>600</v>
      </c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90"/>
      <c r="AI74" s="272">
        <f>SUM(AR74:CM75)</f>
        <v>20371245</v>
      </c>
      <c r="AJ74" s="273"/>
      <c r="AK74" s="273"/>
      <c r="AL74" s="273"/>
      <c r="AM74" s="273"/>
      <c r="AN74" s="273"/>
      <c r="AO74" s="273"/>
      <c r="AP74" s="273"/>
      <c r="AQ74" s="274"/>
      <c r="AR74" s="272">
        <f>AR76</f>
        <v>16933768</v>
      </c>
      <c r="AS74" s="273"/>
      <c r="AT74" s="273"/>
      <c r="AU74" s="273"/>
      <c r="AV74" s="273"/>
      <c r="AW74" s="273"/>
      <c r="AX74" s="273"/>
      <c r="AY74" s="274"/>
      <c r="AZ74" s="272"/>
      <c r="BA74" s="273"/>
      <c r="BB74" s="273"/>
      <c r="BC74" s="273"/>
      <c r="BD74" s="273"/>
      <c r="BE74" s="273"/>
      <c r="BF74" s="273"/>
      <c r="BG74" s="274"/>
      <c r="BH74" s="272">
        <f>BH76</f>
        <v>2537077</v>
      </c>
      <c r="BI74" s="273"/>
      <c r="BJ74" s="273"/>
      <c r="BK74" s="273"/>
      <c r="BL74" s="273"/>
      <c r="BM74" s="273"/>
      <c r="BN74" s="273"/>
      <c r="BO74" s="274"/>
      <c r="BP74" s="272"/>
      <c r="BQ74" s="273"/>
      <c r="BR74" s="273"/>
      <c r="BS74" s="273"/>
      <c r="BT74" s="273"/>
      <c r="BU74" s="273"/>
      <c r="BV74" s="273"/>
      <c r="BW74" s="274"/>
      <c r="BX74" s="272"/>
      <c r="BY74" s="273"/>
      <c r="BZ74" s="273"/>
      <c r="CA74" s="273"/>
      <c r="CB74" s="273"/>
      <c r="CC74" s="273"/>
      <c r="CD74" s="273"/>
      <c r="CE74" s="274"/>
      <c r="CF74" s="272">
        <f>CF76</f>
        <v>900400</v>
      </c>
      <c r="CG74" s="273"/>
      <c r="CH74" s="273"/>
      <c r="CI74" s="273"/>
      <c r="CJ74" s="273"/>
      <c r="CK74" s="273"/>
      <c r="CL74" s="273"/>
      <c r="CM74" s="274"/>
      <c r="CN74" s="272"/>
      <c r="CO74" s="273"/>
      <c r="CP74" s="273"/>
      <c r="CQ74" s="273"/>
      <c r="CR74" s="273"/>
      <c r="CS74" s="273"/>
      <c r="CT74" s="273"/>
      <c r="CU74" s="274"/>
    </row>
    <row r="75" spans="1:99" s="2" customFormat="1" ht="13">
      <c r="A75" s="278" t="s">
        <v>170</v>
      </c>
      <c r="B75" s="279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85"/>
      <c r="S75" s="286"/>
      <c r="T75" s="286"/>
      <c r="U75" s="287"/>
      <c r="V75" s="291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3"/>
      <c r="AI75" s="275"/>
      <c r="AJ75" s="276"/>
      <c r="AK75" s="276"/>
      <c r="AL75" s="276"/>
      <c r="AM75" s="276"/>
      <c r="AN75" s="276"/>
      <c r="AO75" s="276"/>
      <c r="AP75" s="276"/>
      <c r="AQ75" s="277"/>
      <c r="AR75" s="275"/>
      <c r="AS75" s="276"/>
      <c r="AT75" s="276"/>
      <c r="AU75" s="276"/>
      <c r="AV75" s="276"/>
      <c r="AW75" s="276"/>
      <c r="AX75" s="276"/>
      <c r="AY75" s="277"/>
      <c r="AZ75" s="275"/>
      <c r="BA75" s="276"/>
      <c r="BB75" s="276"/>
      <c r="BC75" s="276"/>
      <c r="BD75" s="276"/>
      <c r="BE75" s="276"/>
      <c r="BF75" s="276"/>
      <c r="BG75" s="277"/>
      <c r="BH75" s="275"/>
      <c r="BI75" s="276"/>
      <c r="BJ75" s="276"/>
      <c r="BK75" s="276"/>
      <c r="BL75" s="276"/>
      <c r="BM75" s="276"/>
      <c r="BN75" s="276"/>
      <c r="BO75" s="277"/>
      <c r="BP75" s="275"/>
      <c r="BQ75" s="276"/>
      <c r="BR75" s="276"/>
      <c r="BS75" s="276"/>
      <c r="BT75" s="276"/>
      <c r="BU75" s="276"/>
      <c r="BV75" s="276"/>
      <c r="BW75" s="277"/>
      <c r="BX75" s="275"/>
      <c r="BY75" s="276"/>
      <c r="BZ75" s="276"/>
      <c r="CA75" s="276"/>
      <c r="CB75" s="276"/>
      <c r="CC75" s="276"/>
      <c r="CD75" s="276"/>
      <c r="CE75" s="277"/>
      <c r="CF75" s="275"/>
      <c r="CG75" s="276"/>
      <c r="CH75" s="276"/>
      <c r="CI75" s="276"/>
      <c r="CJ75" s="276"/>
      <c r="CK75" s="276"/>
      <c r="CL75" s="276"/>
      <c r="CM75" s="277"/>
      <c r="CN75" s="275"/>
      <c r="CO75" s="276"/>
      <c r="CP75" s="276"/>
      <c r="CQ75" s="276"/>
      <c r="CR75" s="276"/>
      <c r="CS75" s="276"/>
      <c r="CT75" s="276"/>
      <c r="CU75" s="277"/>
    </row>
    <row r="76" spans="1:99" s="2" customFormat="1" ht="13">
      <c r="A76" s="280" t="s">
        <v>171</v>
      </c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2" t="s">
        <v>172</v>
      </c>
      <c r="S76" s="283"/>
      <c r="T76" s="283"/>
      <c r="U76" s="284"/>
      <c r="V76" s="288">
        <v>610</v>
      </c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90"/>
      <c r="AI76" s="272">
        <f>SUM(AR76:CM77)</f>
        <v>20371245</v>
      </c>
      <c r="AJ76" s="273"/>
      <c r="AK76" s="273"/>
      <c r="AL76" s="273"/>
      <c r="AM76" s="273"/>
      <c r="AN76" s="273"/>
      <c r="AO76" s="273"/>
      <c r="AP76" s="273"/>
      <c r="AQ76" s="274"/>
      <c r="AR76" s="272">
        <f>AR71</f>
        <v>16933768</v>
      </c>
      <c r="AS76" s="273"/>
      <c r="AT76" s="273"/>
      <c r="AU76" s="273"/>
      <c r="AV76" s="273"/>
      <c r="AW76" s="273"/>
      <c r="AX76" s="273"/>
      <c r="AY76" s="274"/>
      <c r="AZ76" s="272"/>
      <c r="BA76" s="273"/>
      <c r="BB76" s="273"/>
      <c r="BC76" s="273"/>
      <c r="BD76" s="273"/>
      <c r="BE76" s="273"/>
      <c r="BF76" s="273"/>
      <c r="BG76" s="274"/>
      <c r="BH76" s="272">
        <f>BH71</f>
        <v>2537077</v>
      </c>
      <c r="BI76" s="273"/>
      <c r="BJ76" s="273"/>
      <c r="BK76" s="273"/>
      <c r="BL76" s="273"/>
      <c r="BM76" s="273"/>
      <c r="BN76" s="273"/>
      <c r="BO76" s="274"/>
      <c r="BP76" s="272"/>
      <c r="BQ76" s="273"/>
      <c r="BR76" s="273"/>
      <c r="BS76" s="273"/>
      <c r="BT76" s="273"/>
      <c r="BU76" s="273"/>
      <c r="BV76" s="273"/>
      <c r="BW76" s="274"/>
      <c r="BX76" s="272"/>
      <c r="BY76" s="273"/>
      <c r="BZ76" s="273"/>
      <c r="CA76" s="273"/>
      <c r="CB76" s="273"/>
      <c r="CC76" s="273"/>
      <c r="CD76" s="273"/>
      <c r="CE76" s="274"/>
      <c r="CF76" s="272">
        <f>CF71</f>
        <v>900400</v>
      </c>
      <c r="CG76" s="273"/>
      <c r="CH76" s="273"/>
      <c r="CI76" s="273"/>
      <c r="CJ76" s="273"/>
      <c r="CK76" s="273"/>
      <c r="CL76" s="273"/>
      <c r="CM76" s="274"/>
      <c r="CN76" s="272"/>
      <c r="CO76" s="273"/>
      <c r="CP76" s="273"/>
      <c r="CQ76" s="273"/>
      <c r="CR76" s="273"/>
      <c r="CS76" s="273"/>
      <c r="CT76" s="273"/>
      <c r="CU76" s="274"/>
    </row>
    <row r="77" spans="1:99" s="2" customFormat="1" ht="13">
      <c r="A77" s="278" t="s">
        <v>173</v>
      </c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85"/>
      <c r="S77" s="286"/>
      <c r="T77" s="286"/>
      <c r="U77" s="287"/>
      <c r="V77" s="291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3"/>
      <c r="AI77" s="275"/>
      <c r="AJ77" s="276"/>
      <c r="AK77" s="276"/>
      <c r="AL77" s="276"/>
      <c r="AM77" s="276"/>
      <c r="AN77" s="276"/>
      <c r="AO77" s="276"/>
      <c r="AP77" s="276"/>
      <c r="AQ77" s="277"/>
      <c r="AR77" s="275"/>
      <c r="AS77" s="276"/>
      <c r="AT77" s="276"/>
      <c r="AU77" s="276"/>
      <c r="AV77" s="276"/>
      <c r="AW77" s="276"/>
      <c r="AX77" s="276"/>
      <c r="AY77" s="277"/>
      <c r="AZ77" s="275"/>
      <c r="BA77" s="276"/>
      <c r="BB77" s="276"/>
      <c r="BC77" s="276"/>
      <c r="BD77" s="276"/>
      <c r="BE77" s="276"/>
      <c r="BF77" s="276"/>
      <c r="BG77" s="277"/>
      <c r="BH77" s="275"/>
      <c r="BI77" s="276"/>
      <c r="BJ77" s="276"/>
      <c r="BK77" s="276"/>
      <c r="BL77" s="276"/>
      <c r="BM77" s="276"/>
      <c r="BN77" s="276"/>
      <c r="BO77" s="277"/>
      <c r="BP77" s="275"/>
      <c r="BQ77" s="276"/>
      <c r="BR77" s="276"/>
      <c r="BS77" s="276"/>
      <c r="BT77" s="276"/>
      <c r="BU77" s="276"/>
      <c r="BV77" s="276"/>
      <c r="BW77" s="277"/>
      <c r="BX77" s="275"/>
      <c r="BY77" s="276"/>
      <c r="BZ77" s="276"/>
      <c r="CA77" s="276"/>
      <c r="CB77" s="276"/>
      <c r="CC77" s="276"/>
      <c r="CD77" s="276"/>
      <c r="CE77" s="277"/>
      <c r="CF77" s="275"/>
      <c r="CG77" s="276"/>
      <c r="CH77" s="276"/>
      <c r="CI77" s="276"/>
      <c r="CJ77" s="276"/>
      <c r="CK77" s="276"/>
      <c r="CL77" s="276"/>
      <c r="CM77" s="277"/>
      <c r="CN77" s="275"/>
      <c r="CO77" s="276"/>
      <c r="CP77" s="276"/>
      <c r="CQ77" s="276"/>
      <c r="CR77" s="276"/>
      <c r="CS77" s="276"/>
      <c r="CT77" s="276"/>
      <c r="CU77" s="277"/>
    </row>
    <row r="78" spans="1:99" s="2" customFormat="1" ht="13">
      <c r="A78" s="294" t="s">
        <v>174</v>
      </c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66" t="s">
        <v>175</v>
      </c>
      <c r="S78" s="267"/>
      <c r="T78" s="267"/>
      <c r="U78" s="268"/>
      <c r="V78" s="269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1"/>
      <c r="AI78" s="261"/>
      <c r="AJ78" s="262"/>
      <c r="AK78" s="262"/>
      <c r="AL78" s="262"/>
      <c r="AM78" s="262"/>
      <c r="AN78" s="262"/>
      <c r="AO78" s="262"/>
      <c r="AP78" s="262"/>
      <c r="AQ78" s="263"/>
      <c r="AR78" s="261"/>
      <c r="AS78" s="262"/>
      <c r="AT78" s="262"/>
      <c r="AU78" s="262"/>
      <c r="AV78" s="262"/>
      <c r="AW78" s="262"/>
      <c r="AX78" s="262"/>
      <c r="AY78" s="263"/>
      <c r="AZ78" s="261"/>
      <c r="BA78" s="262"/>
      <c r="BB78" s="262"/>
      <c r="BC78" s="262"/>
      <c r="BD78" s="262"/>
      <c r="BE78" s="262"/>
      <c r="BF78" s="262"/>
      <c r="BG78" s="263"/>
      <c r="BH78" s="261"/>
      <c r="BI78" s="262"/>
      <c r="BJ78" s="262"/>
      <c r="BK78" s="262"/>
      <c r="BL78" s="262"/>
      <c r="BM78" s="262"/>
      <c r="BN78" s="262"/>
      <c r="BO78" s="263"/>
      <c r="BP78" s="261"/>
      <c r="BQ78" s="262"/>
      <c r="BR78" s="262"/>
      <c r="BS78" s="262"/>
      <c r="BT78" s="262"/>
      <c r="BU78" s="262"/>
      <c r="BV78" s="262"/>
      <c r="BW78" s="263"/>
      <c r="BX78" s="261"/>
      <c r="BY78" s="262"/>
      <c r="BZ78" s="262"/>
      <c r="CA78" s="262"/>
      <c r="CB78" s="262"/>
      <c r="CC78" s="262"/>
      <c r="CD78" s="262"/>
      <c r="CE78" s="263"/>
      <c r="CF78" s="261"/>
      <c r="CG78" s="262"/>
      <c r="CH78" s="262"/>
      <c r="CI78" s="262"/>
      <c r="CJ78" s="262"/>
      <c r="CK78" s="262"/>
      <c r="CL78" s="262"/>
      <c r="CM78" s="263"/>
      <c r="CN78" s="261"/>
      <c r="CO78" s="262"/>
      <c r="CP78" s="262"/>
      <c r="CQ78" s="262"/>
      <c r="CR78" s="262"/>
      <c r="CS78" s="262"/>
      <c r="CT78" s="262"/>
      <c r="CU78" s="263"/>
    </row>
    <row r="79" spans="1:99" s="2" customFormat="1" ht="13">
      <c r="A79" s="280" t="s">
        <v>176</v>
      </c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2" t="s">
        <v>177</v>
      </c>
      <c r="S79" s="283"/>
      <c r="T79" s="283"/>
      <c r="U79" s="284"/>
      <c r="V79" s="288" t="s">
        <v>113</v>
      </c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90"/>
      <c r="AI79" s="272">
        <f>SUM(AR79:CM80)</f>
        <v>0</v>
      </c>
      <c r="AJ79" s="273"/>
      <c r="AK79" s="273"/>
      <c r="AL79" s="273"/>
      <c r="AM79" s="273"/>
      <c r="AN79" s="273"/>
      <c r="AO79" s="273"/>
      <c r="AP79" s="273"/>
      <c r="AQ79" s="274"/>
      <c r="AR79" s="272">
        <f>Z!I9</f>
        <v>0</v>
      </c>
      <c r="AS79" s="273"/>
      <c r="AT79" s="273"/>
      <c r="AU79" s="273"/>
      <c r="AV79" s="273"/>
      <c r="AW79" s="273"/>
      <c r="AX79" s="273"/>
      <c r="AY79" s="274"/>
      <c r="AZ79" s="272"/>
      <c r="BA79" s="273"/>
      <c r="BB79" s="273"/>
      <c r="BC79" s="273"/>
      <c r="BD79" s="273"/>
      <c r="BE79" s="273"/>
      <c r="BF79" s="273"/>
      <c r="BG79" s="274"/>
      <c r="BH79" s="272">
        <f>S!I9</f>
        <v>0</v>
      </c>
      <c r="BI79" s="273"/>
      <c r="BJ79" s="273"/>
      <c r="BK79" s="273"/>
      <c r="BL79" s="273"/>
      <c r="BM79" s="273"/>
      <c r="BN79" s="273"/>
      <c r="BO79" s="274"/>
      <c r="BP79" s="272"/>
      <c r="BQ79" s="273"/>
      <c r="BR79" s="273"/>
      <c r="BS79" s="273"/>
      <c r="BT79" s="273"/>
      <c r="BU79" s="273"/>
      <c r="BV79" s="273"/>
      <c r="BW79" s="274"/>
      <c r="BX79" s="272"/>
      <c r="BY79" s="273"/>
      <c r="BZ79" s="273"/>
      <c r="CA79" s="273"/>
      <c r="CB79" s="273"/>
      <c r="CC79" s="273"/>
      <c r="CD79" s="273"/>
      <c r="CE79" s="274"/>
      <c r="CF79" s="272">
        <f>V!I9</f>
        <v>0</v>
      </c>
      <c r="CG79" s="273"/>
      <c r="CH79" s="273"/>
      <c r="CI79" s="273"/>
      <c r="CJ79" s="273"/>
      <c r="CK79" s="273"/>
      <c r="CL79" s="273"/>
      <c r="CM79" s="274"/>
      <c r="CN79" s="272"/>
      <c r="CO79" s="273"/>
      <c r="CP79" s="273"/>
      <c r="CQ79" s="273"/>
      <c r="CR79" s="273"/>
      <c r="CS79" s="273"/>
      <c r="CT79" s="273"/>
      <c r="CU79" s="274"/>
    </row>
    <row r="80" spans="1:99" s="2" customFormat="1" ht="13">
      <c r="A80" s="278" t="s">
        <v>178</v>
      </c>
      <c r="B80" s="279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85"/>
      <c r="S80" s="286"/>
      <c r="T80" s="286"/>
      <c r="U80" s="287"/>
      <c r="V80" s="291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3"/>
      <c r="AI80" s="275"/>
      <c r="AJ80" s="276"/>
      <c r="AK80" s="276"/>
      <c r="AL80" s="276"/>
      <c r="AM80" s="276"/>
      <c r="AN80" s="276"/>
      <c r="AO80" s="276"/>
      <c r="AP80" s="276"/>
      <c r="AQ80" s="277"/>
      <c r="AR80" s="275"/>
      <c r="AS80" s="276"/>
      <c r="AT80" s="276"/>
      <c r="AU80" s="276"/>
      <c r="AV80" s="276"/>
      <c r="AW80" s="276"/>
      <c r="AX80" s="276"/>
      <c r="AY80" s="277"/>
      <c r="AZ80" s="275"/>
      <c r="BA80" s="276"/>
      <c r="BB80" s="276"/>
      <c r="BC80" s="276"/>
      <c r="BD80" s="276"/>
      <c r="BE80" s="276"/>
      <c r="BF80" s="276"/>
      <c r="BG80" s="277"/>
      <c r="BH80" s="275"/>
      <c r="BI80" s="276"/>
      <c r="BJ80" s="276"/>
      <c r="BK80" s="276"/>
      <c r="BL80" s="276"/>
      <c r="BM80" s="276"/>
      <c r="BN80" s="276"/>
      <c r="BO80" s="277"/>
      <c r="BP80" s="275"/>
      <c r="BQ80" s="276"/>
      <c r="BR80" s="276"/>
      <c r="BS80" s="276"/>
      <c r="BT80" s="276"/>
      <c r="BU80" s="276"/>
      <c r="BV80" s="276"/>
      <c r="BW80" s="277"/>
      <c r="BX80" s="275"/>
      <c r="BY80" s="276"/>
      <c r="BZ80" s="276"/>
      <c r="CA80" s="276"/>
      <c r="CB80" s="276"/>
      <c r="CC80" s="276"/>
      <c r="CD80" s="276"/>
      <c r="CE80" s="277"/>
      <c r="CF80" s="275"/>
      <c r="CG80" s="276"/>
      <c r="CH80" s="276"/>
      <c r="CI80" s="276"/>
      <c r="CJ80" s="276"/>
      <c r="CK80" s="276"/>
      <c r="CL80" s="276"/>
      <c r="CM80" s="277"/>
      <c r="CN80" s="275"/>
      <c r="CO80" s="276"/>
      <c r="CP80" s="276"/>
      <c r="CQ80" s="276"/>
      <c r="CR80" s="276"/>
      <c r="CS80" s="276"/>
      <c r="CT80" s="276"/>
      <c r="CU80" s="277"/>
    </row>
    <row r="81" spans="1:99" s="2" customFormat="1" ht="13">
      <c r="A81" s="280" t="s">
        <v>179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2" t="s">
        <v>180</v>
      </c>
      <c r="S81" s="283"/>
      <c r="T81" s="283"/>
      <c r="U81" s="284"/>
      <c r="V81" s="288" t="s">
        <v>113</v>
      </c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90"/>
      <c r="AI81" s="272">
        <f>SUM(AR81:CM82)</f>
        <v>0</v>
      </c>
      <c r="AJ81" s="273"/>
      <c r="AK81" s="273"/>
      <c r="AL81" s="273"/>
      <c r="AM81" s="273"/>
      <c r="AN81" s="273"/>
      <c r="AO81" s="273"/>
      <c r="AP81" s="273"/>
      <c r="AQ81" s="274"/>
      <c r="AR81" s="272">
        <v>0</v>
      </c>
      <c r="AS81" s="273"/>
      <c r="AT81" s="273"/>
      <c r="AU81" s="273"/>
      <c r="AV81" s="273"/>
      <c r="AW81" s="273"/>
      <c r="AX81" s="273"/>
      <c r="AY81" s="274"/>
      <c r="AZ81" s="272"/>
      <c r="BA81" s="273"/>
      <c r="BB81" s="273"/>
      <c r="BC81" s="273"/>
      <c r="BD81" s="273"/>
      <c r="BE81" s="273"/>
      <c r="BF81" s="273"/>
      <c r="BG81" s="274"/>
      <c r="BH81" s="272">
        <v>0</v>
      </c>
      <c r="BI81" s="273"/>
      <c r="BJ81" s="273"/>
      <c r="BK81" s="273"/>
      <c r="BL81" s="273"/>
      <c r="BM81" s="273"/>
      <c r="BN81" s="273"/>
      <c r="BO81" s="274"/>
      <c r="BP81" s="272"/>
      <c r="BQ81" s="273"/>
      <c r="BR81" s="273"/>
      <c r="BS81" s="273"/>
      <c r="BT81" s="273"/>
      <c r="BU81" s="273"/>
      <c r="BV81" s="273"/>
      <c r="BW81" s="274"/>
      <c r="BX81" s="272"/>
      <c r="BY81" s="273"/>
      <c r="BZ81" s="273"/>
      <c r="CA81" s="273"/>
      <c r="CB81" s="273"/>
      <c r="CC81" s="273"/>
      <c r="CD81" s="273"/>
      <c r="CE81" s="274"/>
      <c r="CF81" s="272">
        <v>0</v>
      </c>
      <c r="CG81" s="273"/>
      <c r="CH81" s="273"/>
      <c r="CI81" s="273"/>
      <c r="CJ81" s="273"/>
      <c r="CK81" s="273"/>
      <c r="CL81" s="273"/>
      <c r="CM81" s="274"/>
      <c r="CN81" s="272"/>
      <c r="CO81" s="273"/>
      <c r="CP81" s="273"/>
      <c r="CQ81" s="273"/>
      <c r="CR81" s="273"/>
      <c r="CS81" s="273"/>
      <c r="CT81" s="273"/>
      <c r="CU81" s="274"/>
    </row>
    <row r="82" spans="1:99" s="2" customFormat="1" ht="13">
      <c r="A82" s="279" t="s">
        <v>178</v>
      </c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85"/>
      <c r="S82" s="286"/>
      <c r="T82" s="286"/>
      <c r="U82" s="287"/>
      <c r="V82" s="291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3"/>
      <c r="AI82" s="275"/>
      <c r="AJ82" s="276"/>
      <c r="AK82" s="276"/>
      <c r="AL82" s="276"/>
      <c r="AM82" s="276"/>
      <c r="AN82" s="276"/>
      <c r="AO82" s="276"/>
      <c r="AP82" s="276"/>
      <c r="AQ82" s="277"/>
      <c r="AR82" s="275"/>
      <c r="AS82" s="276"/>
      <c r="AT82" s="276"/>
      <c r="AU82" s="276"/>
      <c r="AV82" s="276"/>
      <c r="AW82" s="276"/>
      <c r="AX82" s="276"/>
      <c r="AY82" s="277"/>
      <c r="AZ82" s="275"/>
      <c r="BA82" s="276"/>
      <c r="BB82" s="276"/>
      <c r="BC82" s="276"/>
      <c r="BD82" s="276"/>
      <c r="BE82" s="276"/>
      <c r="BF82" s="276"/>
      <c r="BG82" s="277"/>
      <c r="BH82" s="275"/>
      <c r="BI82" s="276"/>
      <c r="BJ82" s="276"/>
      <c r="BK82" s="276"/>
      <c r="BL82" s="276"/>
      <c r="BM82" s="276"/>
      <c r="BN82" s="276"/>
      <c r="BO82" s="277"/>
      <c r="BP82" s="275"/>
      <c r="BQ82" s="276"/>
      <c r="BR82" s="276"/>
      <c r="BS82" s="276"/>
      <c r="BT82" s="276"/>
      <c r="BU82" s="276"/>
      <c r="BV82" s="276"/>
      <c r="BW82" s="277"/>
      <c r="BX82" s="275"/>
      <c r="BY82" s="276"/>
      <c r="BZ82" s="276"/>
      <c r="CA82" s="276"/>
      <c r="CB82" s="276"/>
      <c r="CC82" s="276"/>
      <c r="CD82" s="276"/>
      <c r="CE82" s="277"/>
      <c r="CF82" s="275"/>
      <c r="CG82" s="276"/>
      <c r="CH82" s="276"/>
      <c r="CI82" s="276"/>
      <c r="CJ82" s="276"/>
      <c r="CK82" s="276"/>
      <c r="CL82" s="276"/>
      <c r="CM82" s="277"/>
      <c r="CN82" s="275"/>
      <c r="CO82" s="276"/>
      <c r="CP82" s="276"/>
      <c r="CQ82" s="276"/>
      <c r="CR82" s="276"/>
      <c r="CS82" s="276"/>
      <c r="CT82" s="276"/>
      <c r="CU82" s="277"/>
    </row>
    <row r="83" spans="1:99" s="2" customFormat="1" ht="13"/>
    <row r="84" spans="1:99" s="2" customFormat="1" ht="13"/>
    <row r="85" spans="1:99" s="2" customFormat="1" ht="13"/>
    <row r="86" spans="1:99" s="2" customFormat="1" ht="13"/>
    <row r="87" spans="1:99" s="2" customFormat="1" ht="13"/>
    <row r="88" spans="1:99" s="2" customFormat="1" ht="13"/>
    <row r="89" spans="1:99" s="2" customFormat="1" ht="13"/>
    <row r="90" spans="1:99" s="2" customFormat="1" ht="13"/>
    <row r="91" spans="1:99" s="2" customFormat="1" ht="13"/>
    <row r="92" spans="1:99" s="2" customFormat="1" ht="13"/>
    <row r="93" spans="1:99" s="2" customFormat="1" ht="13"/>
    <row r="94" spans="1:99" s="2" customFormat="1" ht="13"/>
    <row r="95" spans="1:99" s="2" customFormat="1" ht="13"/>
    <row r="96" spans="1:99" s="2" customFormat="1" ht="13"/>
    <row r="97" s="2" customFormat="1" ht="13"/>
    <row r="98" s="2" customFormat="1" ht="13"/>
    <row r="99" s="2" customFormat="1" ht="13"/>
    <row r="100" s="2" customFormat="1" ht="13"/>
    <row r="101" s="2" customFormat="1" ht="13"/>
    <row r="102" s="2" customFormat="1" ht="13"/>
    <row r="103" s="2" customFormat="1" ht="13"/>
    <row r="104" s="2" customFormat="1" ht="13"/>
    <row r="105" s="2" customFormat="1" ht="13"/>
    <row r="106" s="2" customFormat="1" ht="13"/>
    <row r="107" s="2" customFormat="1" ht="13"/>
    <row r="108" s="2" customFormat="1" ht="13"/>
    <row r="109" s="2" customFormat="1" ht="13"/>
    <row r="110" s="2" customFormat="1" ht="13"/>
    <row r="111" s="2" customFormat="1" ht="13"/>
    <row r="112" s="2" customFormat="1" ht="13"/>
    <row r="113" s="2" customFormat="1" ht="13"/>
    <row r="114" s="2" customFormat="1" ht="13"/>
    <row r="115" s="2" customFormat="1" ht="13"/>
    <row r="116" s="2" customFormat="1" ht="13"/>
    <row r="117" s="2" customFormat="1" ht="13"/>
    <row r="118" s="2" customFormat="1" ht="13"/>
    <row r="119" s="2" customFormat="1" ht="13"/>
    <row r="120" s="2" customFormat="1" ht="13"/>
    <row r="121" s="2" customFormat="1" ht="13"/>
    <row r="122" s="2" customFormat="1" ht="13"/>
    <row r="123" s="2" customFormat="1" ht="13"/>
    <row r="124" s="2" customFormat="1" ht="13"/>
    <row r="125" s="2" customFormat="1" ht="13"/>
    <row r="126" s="2" customFormat="1" ht="13"/>
    <row r="127" s="2" customFormat="1" ht="13"/>
    <row r="128" s="2" customFormat="1" ht="13"/>
    <row r="129" s="2" customFormat="1" ht="13"/>
    <row r="130" s="2" customFormat="1" ht="13"/>
    <row r="131" s="2" customFormat="1" ht="13"/>
    <row r="132" s="2" customFormat="1" ht="13"/>
  </sheetData>
  <mergeCells count="571">
    <mergeCell ref="A3:CU3"/>
    <mergeCell ref="BG5:BJ5"/>
    <mergeCell ref="V9:AH9"/>
    <mergeCell ref="AI9:AQ9"/>
    <mergeCell ref="AR9:AY9"/>
    <mergeCell ref="AZ9:BG9"/>
    <mergeCell ref="BH9:BO9"/>
    <mergeCell ref="BP9:BW9"/>
    <mergeCell ref="BX9:CE9"/>
    <mergeCell ref="A7:Q7"/>
    <mergeCell ref="R7:U7"/>
    <mergeCell ref="V7:AH7"/>
    <mergeCell ref="AI7:CU7"/>
    <mergeCell ref="A8:Q8"/>
    <mergeCell ref="R8:U8"/>
    <mergeCell ref="V8:AH8"/>
    <mergeCell ref="AI8:AQ8"/>
    <mergeCell ref="AR8:CU8"/>
    <mergeCell ref="CF9:CU9"/>
    <mergeCell ref="A9:Q9"/>
    <mergeCell ref="R9:U9"/>
    <mergeCell ref="A4:CU4"/>
    <mergeCell ref="AN5:BC5"/>
    <mergeCell ref="BD5:BF5"/>
    <mergeCell ref="A10:Q10"/>
    <mergeCell ref="R10:U10"/>
    <mergeCell ref="V10:AH10"/>
    <mergeCell ref="AI10:AQ10"/>
    <mergeCell ref="AR10:AY10"/>
    <mergeCell ref="CF11:CU11"/>
    <mergeCell ref="A12:Q12"/>
    <mergeCell ref="R12:U12"/>
    <mergeCell ref="V12:AH12"/>
    <mergeCell ref="AI12:AQ12"/>
    <mergeCell ref="AR12:AY12"/>
    <mergeCell ref="AZ10:BG10"/>
    <mergeCell ref="BH10:BO10"/>
    <mergeCell ref="BP10:BW10"/>
    <mergeCell ref="BX10:CE10"/>
    <mergeCell ref="CF10:CU10"/>
    <mergeCell ref="A11:Q11"/>
    <mergeCell ref="R11:U11"/>
    <mergeCell ref="V11:AH11"/>
    <mergeCell ref="AI11:AQ11"/>
    <mergeCell ref="AR11:AY11"/>
    <mergeCell ref="A13:Q13"/>
    <mergeCell ref="R13:U13"/>
    <mergeCell ref="V13:AH13"/>
    <mergeCell ref="AI13:AQ13"/>
    <mergeCell ref="AR13:AY13"/>
    <mergeCell ref="AZ11:BG11"/>
    <mergeCell ref="BH11:BO11"/>
    <mergeCell ref="BP11:BW11"/>
    <mergeCell ref="BX11:CE11"/>
    <mergeCell ref="AZ13:BG13"/>
    <mergeCell ref="BH13:BO13"/>
    <mergeCell ref="BP13:BW13"/>
    <mergeCell ref="BX13:CE13"/>
    <mergeCell ref="CF13:CM13"/>
    <mergeCell ref="CN13:CU13"/>
    <mergeCell ref="AZ12:BG12"/>
    <mergeCell ref="BH12:BO12"/>
    <mergeCell ref="BP12:BW12"/>
    <mergeCell ref="BX12:CE12"/>
    <mergeCell ref="CF12:CU12"/>
    <mergeCell ref="A15:Q15"/>
    <mergeCell ref="R15:U15"/>
    <mergeCell ref="V15:AH15"/>
    <mergeCell ref="AI15:AQ15"/>
    <mergeCell ref="AR15:AY15"/>
    <mergeCell ref="A14:Q14"/>
    <mergeCell ref="R14:U14"/>
    <mergeCell ref="V14:AH14"/>
    <mergeCell ref="AI14:AQ14"/>
    <mergeCell ref="AR14:AY14"/>
    <mergeCell ref="AZ15:BG15"/>
    <mergeCell ref="BH15:BO15"/>
    <mergeCell ref="BP15:BW15"/>
    <mergeCell ref="BX15:CE15"/>
    <mergeCell ref="CF15:CM15"/>
    <mergeCell ref="CN15:CU15"/>
    <mergeCell ref="BH14:BO14"/>
    <mergeCell ref="BP14:BW14"/>
    <mergeCell ref="BX14:CE14"/>
    <mergeCell ref="CF14:CM14"/>
    <mergeCell ref="CN14:CU14"/>
    <mergeCell ref="AZ14:BG14"/>
    <mergeCell ref="A17:Q17"/>
    <mergeCell ref="R17:U17"/>
    <mergeCell ref="V17:AH17"/>
    <mergeCell ref="AI17:AQ17"/>
    <mergeCell ref="AR17:AY17"/>
    <mergeCell ref="A16:Q16"/>
    <mergeCell ref="R16:U16"/>
    <mergeCell ref="V16:AH16"/>
    <mergeCell ref="AI16:AQ16"/>
    <mergeCell ref="AR16:AY16"/>
    <mergeCell ref="AZ17:BG17"/>
    <mergeCell ref="BH17:BO17"/>
    <mergeCell ref="BP17:BW17"/>
    <mergeCell ref="BX17:CE17"/>
    <mergeCell ref="CF17:CM17"/>
    <mergeCell ref="CN17:CU17"/>
    <mergeCell ref="BH16:BO16"/>
    <mergeCell ref="BP16:BW16"/>
    <mergeCell ref="BX16:CE16"/>
    <mergeCell ref="CF16:CM16"/>
    <mergeCell ref="CN16:CU16"/>
    <mergeCell ref="AZ16:BG16"/>
    <mergeCell ref="A19:Q19"/>
    <mergeCell ref="R19:U19"/>
    <mergeCell ref="V19:AH19"/>
    <mergeCell ref="AI19:AQ19"/>
    <mergeCell ref="AR19:AY19"/>
    <mergeCell ref="A18:Q18"/>
    <mergeCell ref="R18:U18"/>
    <mergeCell ref="V18:AH18"/>
    <mergeCell ref="AI18:AQ18"/>
    <mergeCell ref="AR18:AY18"/>
    <mergeCell ref="AZ19:BG19"/>
    <mergeCell ref="BH19:BO19"/>
    <mergeCell ref="BP19:BW19"/>
    <mergeCell ref="BX19:CE19"/>
    <mergeCell ref="CF19:CM19"/>
    <mergeCell ref="CN19:CU19"/>
    <mergeCell ref="BH18:BO18"/>
    <mergeCell ref="BP18:BW18"/>
    <mergeCell ref="BX18:CE18"/>
    <mergeCell ref="CF18:CM18"/>
    <mergeCell ref="CN18:CU18"/>
    <mergeCell ref="AZ18:BG18"/>
    <mergeCell ref="A21:Q21"/>
    <mergeCell ref="R21:U21"/>
    <mergeCell ref="V21:AH21"/>
    <mergeCell ref="AI21:AQ21"/>
    <mergeCell ref="AR21:AY21"/>
    <mergeCell ref="A20:Q20"/>
    <mergeCell ref="R20:U20"/>
    <mergeCell ref="V20:AH20"/>
    <mergeCell ref="AI20:AQ20"/>
    <mergeCell ref="AR20:AY20"/>
    <mergeCell ref="AZ21:BG21"/>
    <mergeCell ref="AZ20:BG20"/>
    <mergeCell ref="BH21:BO21"/>
    <mergeCell ref="BP21:BW21"/>
    <mergeCell ref="BX21:CE21"/>
    <mergeCell ref="CF21:CM21"/>
    <mergeCell ref="CN21:CU21"/>
    <mergeCell ref="BH20:BO20"/>
    <mergeCell ref="BP20:BW20"/>
    <mergeCell ref="BX20:CE20"/>
    <mergeCell ref="CF20:CM20"/>
    <mergeCell ref="CN20:CU20"/>
    <mergeCell ref="A23:Q23"/>
    <mergeCell ref="R23:U23"/>
    <mergeCell ref="V23:AH23"/>
    <mergeCell ref="AI23:AQ23"/>
    <mergeCell ref="AR23:AY23"/>
    <mergeCell ref="A22:Q22"/>
    <mergeCell ref="R22:U22"/>
    <mergeCell ref="V22:AH22"/>
    <mergeCell ref="AI22:AQ22"/>
    <mergeCell ref="AR22:AY22"/>
    <mergeCell ref="AZ23:BG23"/>
    <mergeCell ref="BH23:BO23"/>
    <mergeCell ref="BP23:BW23"/>
    <mergeCell ref="BX23:CE23"/>
    <mergeCell ref="CF23:CM23"/>
    <mergeCell ref="CN23:CU23"/>
    <mergeCell ref="BH22:BO22"/>
    <mergeCell ref="BP22:BW22"/>
    <mergeCell ref="BX22:CE22"/>
    <mergeCell ref="CF22:CM22"/>
    <mergeCell ref="CN22:CU22"/>
    <mergeCell ref="AZ22:BG22"/>
    <mergeCell ref="A25:Q25"/>
    <mergeCell ref="R25:U25"/>
    <mergeCell ref="V25:AH25"/>
    <mergeCell ref="AI25:AQ25"/>
    <mergeCell ref="AR25:AY25"/>
    <mergeCell ref="A24:Q24"/>
    <mergeCell ref="R24:U24"/>
    <mergeCell ref="V24:AH24"/>
    <mergeCell ref="AI24:AQ24"/>
    <mergeCell ref="AR24:AY24"/>
    <mergeCell ref="AZ25:BG25"/>
    <mergeCell ref="BH25:BO25"/>
    <mergeCell ref="BP25:BW25"/>
    <mergeCell ref="BX25:CE25"/>
    <mergeCell ref="CF25:CM25"/>
    <mergeCell ref="CN25:CU25"/>
    <mergeCell ref="BH24:BO24"/>
    <mergeCell ref="BP24:BW24"/>
    <mergeCell ref="BX24:CE24"/>
    <mergeCell ref="CF24:CM24"/>
    <mergeCell ref="CN24:CU24"/>
    <mergeCell ref="AZ24:BG24"/>
    <mergeCell ref="BH26:BO27"/>
    <mergeCell ref="BP26:BW27"/>
    <mergeCell ref="BX26:CE27"/>
    <mergeCell ref="CF26:CM27"/>
    <mergeCell ref="CN26:CU27"/>
    <mergeCell ref="A27:Q27"/>
    <mergeCell ref="A26:Q26"/>
    <mergeCell ref="R26:U27"/>
    <mergeCell ref="AZ26:BG27"/>
    <mergeCell ref="V26:AH26"/>
    <mergeCell ref="V27:AH27"/>
    <mergeCell ref="AI26:AQ27"/>
    <mergeCell ref="AR26:AY27"/>
    <mergeCell ref="BH28:BO29"/>
    <mergeCell ref="BP28:BW29"/>
    <mergeCell ref="BX28:CE29"/>
    <mergeCell ref="CF28:CM29"/>
    <mergeCell ref="CN28:CU29"/>
    <mergeCell ref="A29:Q29"/>
    <mergeCell ref="A28:Q28"/>
    <mergeCell ref="R28:U29"/>
    <mergeCell ref="AZ28:BG29"/>
    <mergeCell ref="V28:AH28"/>
    <mergeCell ref="AI28:AQ28"/>
    <mergeCell ref="AR28:AY28"/>
    <mergeCell ref="V29:AH29"/>
    <mergeCell ref="AI29:AQ29"/>
    <mergeCell ref="AR29:AY29"/>
    <mergeCell ref="BH30:BO30"/>
    <mergeCell ref="BP30:BW30"/>
    <mergeCell ref="BX30:CE30"/>
    <mergeCell ref="CF30:CM30"/>
    <mergeCell ref="CN30:CU30"/>
    <mergeCell ref="A31:Q31"/>
    <mergeCell ref="R31:U32"/>
    <mergeCell ref="V31:AH32"/>
    <mergeCell ref="AI31:AQ32"/>
    <mergeCell ref="AR31:AY32"/>
    <mergeCell ref="A30:Q30"/>
    <mergeCell ref="R30:U30"/>
    <mergeCell ref="V30:AH30"/>
    <mergeCell ref="AI30:AQ30"/>
    <mergeCell ref="AR30:AY30"/>
    <mergeCell ref="AZ30:BG30"/>
    <mergeCell ref="AZ33:BG33"/>
    <mergeCell ref="BH33:BO33"/>
    <mergeCell ref="BP33:BW33"/>
    <mergeCell ref="BX33:CE33"/>
    <mergeCell ref="CF33:CM33"/>
    <mergeCell ref="CN33:CU33"/>
    <mergeCell ref="A32:Q32"/>
    <mergeCell ref="A33:Q33"/>
    <mergeCell ref="R33:U33"/>
    <mergeCell ref="V33:AH33"/>
    <mergeCell ref="AI33:AQ33"/>
    <mergeCell ref="AR33:AY33"/>
    <mergeCell ref="AZ31:BG32"/>
    <mergeCell ref="BH31:BO32"/>
    <mergeCell ref="BP31:BW32"/>
    <mergeCell ref="BX31:CE32"/>
    <mergeCell ref="CF31:CM32"/>
    <mergeCell ref="CN31:CU32"/>
    <mergeCell ref="BH34:BO36"/>
    <mergeCell ref="BP34:BW36"/>
    <mergeCell ref="BX34:CE36"/>
    <mergeCell ref="CF34:CM36"/>
    <mergeCell ref="CN34:CU36"/>
    <mergeCell ref="A35:Q35"/>
    <mergeCell ref="A36:Q36"/>
    <mergeCell ref="A34:Q34"/>
    <mergeCell ref="R34:U36"/>
    <mergeCell ref="V34:AH36"/>
    <mergeCell ref="AI34:AQ36"/>
    <mergeCell ref="AR34:AY36"/>
    <mergeCell ref="AZ34:BG36"/>
    <mergeCell ref="BH37:BO41"/>
    <mergeCell ref="BP37:BW41"/>
    <mergeCell ref="BX37:CE41"/>
    <mergeCell ref="CF37:CM41"/>
    <mergeCell ref="CN37:CU41"/>
    <mergeCell ref="A38:Q38"/>
    <mergeCell ref="A39:Q39"/>
    <mergeCell ref="A40:Q40"/>
    <mergeCell ref="A41:Q41"/>
    <mergeCell ref="A37:Q37"/>
    <mergeCell ref="R37:U41"/>
    <mergeCell ref="V37:AH41"/>
    <mergeCell ref="AI37:AQ41"/>
    <mergeCell ref="AR37:AY41"/>
    <mergeCell ref="AZ37:BG41"/>
    <mergeCell ref="BH42:BO43"/>
    <mergeCell ref="BP42:BW43"/>
    <mergeCell ref="BX42:CE43"/>
    <mergeCell ref="CF42:CM43"/>
    <mergeCell ref="CN42:CU43"/>
    <mergeCell ref="A43:Q43"/>
    <mergeCell ref="A42:Q42"/>
    <mergeCell ref="R42:U43"/>
    <mergeCell ref="V42:AH43"/>
    <mergeCell ref="AI42:AQ43"/>
    <mergeCell ref="AR42:AY43"/>
    <mergeCell ref="AZ42:BG43"/>
    <mergeCell ref="BH44:BO44"/>
    <mergeCell ref="BP44:BW44"/>
    <mergeCell ref="BX44:CE44"/>
    <mergeCell ref="CF44:CM44"/>
    <mergeCell ref="CN44:CU44"/>
    <mergeCell ref="A45:Q45"/>
    <mergeCell ref="R45:U46"/>
    <mergeCell ref="V45:AH46"/>
    <mergeCell ref="AI45:AQ46"/>
    <mergeCell ref="AR45:AY46"/>
    <mergeCell ref="A44:Q44"/>
    <mergeCell ref="R44:U44"/>
    <mergeCell ref="V44:AH44"/>
    <mergeCell ref="AI44:AQ44"/>
    <mergeCell ref="AR44:AY44"/>
    <mergeCell ref="AZ44:BG44"/>
    <mergeCell ref="BX47:CE47"/>
    <mergeCell ref="CF47:CM47"/>
    <mergeCell ref="CN47:CU47"/>
    <mergeCell ref="A46:Q46"/>
    <mergeCell ref="A47:Q47"/>
    <mergeCell ref="R47:U47"/>
    <mergeCell ref="V47:AH47"/>
    <mergeCell ref="AI47:AQ47"/>
    <mergeCell ref="AR47:AY47"/>
    <mergeCell ref="AZ45:BG46"/>
    <mergeCell ref="BH45:BO46"/>
    <mergeCell ref="BP45:BW46"/>
    <mergeCell ref="BX45:CE46"/>
    <mergeCell ref="CF45:CM46"/>
    <mergeCell ref="CN45:CU46"/>
    <mergeCell ref="A48:Q48"/>
    <mergeCell ref="R48:U48"/>
    <mergeCell ref="V48:AH48"/>
    <mergeCell ref="AI48:AQ48"/>
    <mergeCell ref="AR48:AY48"/>
    <mergeCell ref="AZ48:BG48"/>
    <mergeCell ref="AZ47:BG47"/>
    <mergeCell ref="BH47:BO47"/>
    <mergeCell ref="BP47:BW47"/>
    <mergeCell ref="CF49:CM50"/>
    <mergeCell ref="CN49:CU50"/>
    <mergeCell ref="BH52:BO52"/>
    <mergeCell ref="CF53:CM53"/>
    <mergeCell ref="CF52:CM52"/>
    <mergeCell ref="CT53:CU53"/>
    <mergeCell ref="BH48:BO48"/>
    <mergeCell ref="BP48:BW48"/>
    <mergeCell ref="BX48:CE48"/>
    <mergeCell ref="CF48:CM48"/>
    <mergeCell ref="CN48:CU48"/>
    <mergeCell ref="BP51:BW53"/>
    <mergeCell ref="BX51:CE53"/>
    <mergeCell ref="A50:Q50"/>
    <mergeCell ref="A51:Q51"/>
    <mergeCell ref="A52:Q52"/>
    <mergeCell ref="A53:Q53"/>
    <mergeCell ref="AZ49:BG50"/>
    <mergeCell ref="BH49:BO50"/>
    <mergeCell ref="BP49:BW50"/>
    <mergeCell ref="BX49:CE50"/>
    <mergeCell ref="A49:Q49"/>
    <mergeCell ref="R49:U50"/>
    <mergeCell ref="V49:AH50"/>
    <mergeCell ref="AI49:AQ50"/>
    <mergeCell ref="AR49:AY50"/>
    <mergeCell ref="BH54:BO54"/>
    <mergeCell ref="BP54:BW54"/>
    <mergeCell ref="BX54:CE54"/>
    <mergeCell ref="CF54:CM54"/>
    <mergeCell ref="CN54:CU54"/>
    <mergeCell ref="A55:Q55"/>
    <mergeCell ref="R55:U56"/>
    <mergeCell ref="V55:AH56"/>
    <mergeCell ref="AI55:AQ56"/>
    <mergeCell ref="AR55:AY56"/>
    <mergeCell ref="A54:Q54"/>
    <mergeCell ref="V54:AH54"/>
    <mergeCell ref="AI54:AQ54"/>
    <mergeCell ref="AR54:AY54"/>
    <mergeCell ref="AZ54:BG54"/>
    <mergeCell ref="R51:U54"/>
    <mergeCell ref="V53:AH53"/>
    <mergeCell ref="V52:AH52"/>
    <mergeCell ref="AI53:AQ53"/>
    <mergeCell ref="AI52:AQ52"/>
    <mergeCell ref="AR53:AY53"/>
    <mergeCell ref="AR52:AY52"/>
    <mergeCell ref="BH53:BO53"/>
    <mergeCell ref="AZ51:BG53"/>
    <mergeCell ref="AZ57:BG57"/>
    <mergeCell ref="BH57:BO57"/>
    <mergeCell ref="BP57:BW57"/>
    <mergeCell ref="BX57:CE57"/>
    <mergeCell ref="CF57:CM57"/>
    <mergeCell ref="CN57:CU57"/>
    <mergeCell ref="A56:Q56"/>
    <mergeCell ref="A57:Q57"/>
    <mergeCell ref="R57:U57"/>
    <mergeCell ref="V57:AH57"/>
    <mergeCell ref="AI57:AQ57"/>
    <mergeCell ref="AR57:AY57"/>
    <mergeCell ref="AZ55:BG56"/>
    <mergeCell ref="BH55:BO56"/>
    <mergeCell ref="BP55:BW56"/>
    <mergeCell ref="BX55:CE56"/>
    <mergeCell ref="CF55:CM56"/>
    <mergeCell ref="CN55:CU56"/>
    <mergeCell ref="A62:Q63"/>
    <mergeCell ref="BH58:BO59"/>
    <mergeCell ref="BP58:BW59"/>
    <mergeCell ref="BX58:CE59"/>
    <mergeCell ref="CF58:CM59"/>
    <mergeCell ref="CN58:CU59"/>
    <mergeCell ref="A59:Q59"/>
    <mergeCell ref="A58:Q58"/>
    <mergeCell ref="R58:U59"/>
    <mergeCell ref="V58:AH59"/>
    <mergeCell ref="AI58:AQ59"/>
    <mergeCell ref="AR58:AY59"/>
    <mergeCell ref="AZ58:BG59"/>
    <mergeCell ref="AZ62:BG63"/>
    <mergeCell ref="BH62:BO63"/>
    <mergeCell ref="BP62:BW63"/>
    <mergeCell ref="BX62:CE63"/>
    <mergeCell ref="CF62:CM63"/>
    <mergeCell ref="CN62:CU63"/>
    <mergeCell ref="R62:U63"/>
    <mergeCell ref="V62:AH63"/>
    <mergeCell ref="AI62:AQ63"/>
    <mergeCell ref="AR62:AY63"/>
    <mergeCell ref="BX60:CE60"/>
    <mergeCell ref="BH64:BO66"/>
    <mergeCell ref="BP64:BW66"/>
    <mergeCell ref="BX64:CE66"/>
    <mergeCell ref="CF64:CM66"/>
    <mergeCell ref="CN64:CU66"/>
    <mergeCell ref="A65:Q65"/>
    <mergeCell ref="A66:Q66"/>
    <mergeCell ref="A64:Q64"/>
    <mergeCell ref="R64:U66"/>
    <mergeCell ref="V64:AH66"/>
    <mergeCell ref="AI64:AQ66"/>
    <mergeCell ref="AR64:AY66"/>
    <mergeCell ref="AZ64:BG66"/>
    <mergeCell ref="BH67:BO68"/>
    <mergeCell ref="BP67:BW68"/>
    <mergeCell ref="BX67:CE68"/>
    <mergeCell ref="CF67:CM68"/>
    <mergeCell ref="CN67:CU68"/>
    <mergeCell ref="A68:Q68"/>
    <mergeCell ref="A67:Q67"/>
    <mergeCell ref="R67:U68"/>
    <mergeCell ref="V67:AH68"/>
    <mergeCell ref="AI67:AQ68"/>
    <mergeCell ref="AR67:AY68"/>
    <mergeCell ref="AZ67:BG68"/>
    <mergeCell ref="BH69:BO70"/>
    <mergeCell ref="BP69:BW70"/>
    <mergeCell ref="BX69:CE70"/>
    <mergeCell ref="CF69:CM70"/>
    <mergeCell ref="CN69:CU70"/>
    <mergeCell ref="A70:Q70"/>
    <mergeCell ref="A69:Q69"/>
    <mergeCell ref="R69:U70"/>
    <mergeCell ref="V69:AH70"/>
    <mergeCell ref="AI69:AQ70"/>
    <mergeCell ref="AR69:AY70"/>
    <mergeCell ref="AZ69:BG70"/>
    <mergeCell ref="BH71:BO72"/>
    <mergeCell ref="BP71:BW72"/>
    <mergeCell ref="BX71:CE72"/>
    <mergeCell ref="CF71:CM72"/>
    <mergeCell ref="CN71:CU72"/>
    <mergeCell ref="A72:Q72"/>
    <mergeCell ref="A71:Q71"/>
    <mergeCell ref="R71:U72"/>
    <mergeCell ref="V71:AH72"/>
    <mergeCell ref="AI71:AQ72"/>
    <mergeCell ref="AR71:AY72"/>
    <mergeCell ref="AZ71:BG72"/>
    <mergeCell ref="BH73:BO73"/>
    <mergeCell ref="BP73:BW73"/>
    <mergeCell ref="BX73:CE73"/>
    <mergeCell ref="CF73:CM73"/>
    <mergeCell ref="CN73:CU73"/>
    <mergeCell ref="A74:Q74"/>
    <mergeCell ref="R74:U75"/>
    <mergeCell ref="V74:AH75"/>
    <mergeCell ref="AI74:AQ75"/>
    <mergeCell ref="AR74:AY75"/>
    <mergeCell ref="A73:Q73"/>
    <mergeCell ref="R73:U73"/>
    <mergeCell ref="V73:AH73"/>
    <mergeCell ref="AI73:AQ73"/>
    <mergeCell ref="AR73:AY73"/>
    <mergeCell ref="AZ73:BG73"/>
    <mergeCell ref="AZ76:BG77"/>
    <mergeCell ref="BH76:BO77"/>
    <mergeCell ref="BP76:BW77"/>
    <mergeCell ref="BX76:CE77"/>
    <mergeCell ref="CF76:CM77"/>
    <mergeCell ref="CN76:CU77"/>
    <mergeCell ref="A75:Q75"/>
    <mergeCell ref="A76:Q76"/>
    <mergeCell ref="R76:U77"/>
    <mergeCell ref="V76:AH77"/>
    <mergeCell ref="AI76:AQ77"/>
    <mergeCell ref="AR76:AY77"/>
    <mergeCell ref="A77:Q77"/>
    <mergeCell ref="AZ74:BG75"/>
    <mergeCell ref="BH74:BO75"/>
    <mergeCell ref="BP74:BW75"/>
    <mergeCell ref="BX74:CE75"/>
    <mergeCell ref="CF74:CM75"/>
    <mergeCell ref="CN74:CU75"/>
    <mergeCell ref="BH78:BO78"/>
    <mergeCell ref="BP78:BW78"/>
    <mergeCell ref="BX78:CE78"/>
    <mergeCell ref="CF78:CM78"/>
    <mergeCell ref="CN78:CU78"/>
    <mergeCell ref="A79:Q79"/>
    <mergeCell ref="R79:U80"/>
    <mergeCell ref="V79:AH80"/>
    <mergeCell ref="AI79:AQ80"/>
    <mergeCell ref="AR79:AY80"/>
    <mergeCell ref="A78:Q78"/>
    <mergeCell ref="R78:U78"/>
    <mergeCell ref="V78:AH78"/>
    <mergeCell ref="AI78:AQ78"/>
    <mergeCell ref="AR78:AY78"/>
    <mergeCell ref="AZ78:BG78"/>
    <mergeCell ref="AZ81:BG82"/>
    <mergeCell ref="BH81:BO82"/>
    <mergeCell ref="BP81:BW82"/>
    <mergeCell ref="BX81:CE82"/>
    <mergeCell ref="CF81:CM82"/>
    <mergeCell ref="CN81:CU82"/>
    <mergeCell ref="A80:Q80"/>
    <mergeCell ref="A81:Q81"/>
    <mergeCell ref="R81:U82"/>
    <mergeCell ref="V81:AH82"/>
    <mergeCell ref="AI81:AQ82"/>
    <mergeCell ref="AR81:AY82"/>
    <mergeCell ref="A82:Q82"/>
    <mergeCell ref="AZ79:BG80"/>
    <mergeCell ref="BH79:BO80"/>
    <mergeCell ref="BP79:BW80"/>
    <mergeCell ref="BX79:CE80"/>
    <mergeCell ref="CF79:CM80"/>
    <mergeCell ref="CN79:CU80"/>
    <mergeCell ref="CF60:CM60"/>
    <mergeCell ref="CN60:CU60"/>
    <mergeCell ref="A61:Q61"/>
    <mergeCell ref="R61:U61"/>
    <mergeCell ref="V61:AH61"/>
    <mergeCell ref="AI61:AQ61"/>
    <mergeCell ref="AR61:AY61"/>
    <mergeCell ref="AZ61:BG61"/>
    <mergeCell ref="BH61:BO61"/>
    <mergeCell ref="BP61:BW61"/>
    <mergeCell ref="BX61:CE61"/>
    <mergeCell ref="CF61:CM61"/>
    <mergeCell ref="CN61:CU61"/>
    <mergeCell ref="A60:Q60"/>
    <mergeCell ref="R60:U60"/>
    <mergeCell ref="V60:AH60"/>
    <mergeCell ref="AI60:AQ60"/>
    <mergeCell ref="AR60:AY60"/>
    <mergeCell ref="AZ60:BG60"/>
    <mergeCell ref="BH60:BO60"/>
    <mergeCell ref="BP60:BW60"/>
  </mergeCells>
  <printOptions horizontalCentered="1"/>
  <pageMargins left="0.19685039370078741" right="0.19685039370078741" top="0.74803149606299213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U228"/>
  <sheetViews>
    <sheetView view="pageBreakPreview" zoomScale="60" zoomScaleNormal="100" workbookViewId="0">
      <selection activeCell="BM34" sqref="BM34"/>
    </sheetView>
  </sheetViews>
  <sheetFormatPr defaultColWidth="1.6640625" defaultRowHeight="15.5"/>
  <cols>
    <col min="1" max="27" width="1.6640625" style="60"/>
    <col min="28" max="28" width="5.109375" style="60" customWidth="1"/>
    <col min="29" max="35" width="1.6640625" style="60"/>
    <col min="36" max="36" width="4.6640625" style="60" customWidth="1"/>
    <col min="37" max="43" width="1.6640625" style="60"/>
    <col min="44" max="44" width="5.6640625" style="60" customWidth="1"/>
    <col min="45" max="16384" width="1.6640625" style="60"/>
  </cols>
  <sheetData>
    <row r="1" spans="1:99" s="2" customFormat="1" ht="13">
      <c r="CU1" s="3" t="s">
        <v>182</v>
      </c>
    </row>
    <row r="2" spans="1:99" s="2" customFormat="1" ht="13"/>
    <row r="3" spans="1:99">
      <c r="A3" s="224" t="s">
        <v>183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</row>
    <row r="4" spans="1:99">
      <c r="AL4" s="61" t="s">
        <v>54</v>
      </c>
      <c r="AN4" s="202" t="s">
        <v>181</v>
      </c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339">
        <v>20</v>
      </c>
      <c r="BE4" s="339"/>
      <c r="BF4" s="339"/>
      <c r="BG4" s="202" t="s">
        <v>1643</v>
      </c>
      <c r="BH4" s="202"/>
      <c r="BI4" s="202"/>
      <c r="BK4" s="60" t="s">
        <v>5</v>
      </c>
    </row>
    <row r="6" spans="1:99" s="2" customFormat="1" ht="13">
      <c r="A6" s="358" t="s">
        <v>55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60"/>
      <c r="Q6" s="358" t="s">
        <v>56</v>
      </c>
      <c r="R6" s="359"/>
      <c r="S6" s="359"/>
      <c r="T6" s="359"/>
      <c r="U6" s="360"/>
      <c r="V6" s="307" t="s">
        <v>184</v>
      </c>
      <c r="W6" s="308"/>
      <c r="X6" s="308"/>
      <c r="Y6" s="308"/>
      <c r="Z6" s="308"/>
      <c r="AA6" s="309"/>
      <c r="AB6" s="355" t="s">
        <v>185</v>
      </c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7"/>
    </row>
    <row r="7" spans="1:99" s="2" customFormat="1" ht="13">
      <c r="A7" s="364" t="s">
        <v>59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6"/>
      <c r="Q7" s="364" t="s">
        <v>186</v>
      </c>
      <c r="R7" s="365"/>
      <c r="S7" s="365"/>
      <c r="T7" s="365"/>
      <c r="U7" s="366"/>
      <c r="V7" s="369" t="s">
        <v>187</v>
      </c>
      <c r="W7" s="370"/>
      <c r="X7" s="370"/>
      <c r="Y7" s="370"/>
      <c r="Z7" s="370"/>
      <c r="AA7" s="371"/>
      <c r="AB7" s="358" t="s">
        <v>188</v>
      </c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60"/>
      <c r="AZ7" s="355" t="s">
        <v>37</v>
      </c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/>
      <c r="CT7" s="356"/>
      <c r="CU7" s="357"/>
    </row>
    <row r="8" spans="1:99" s="2" customFormat="1" ht="13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6"/>
      <c r="Q8" s="364"/>
      <c r="R8" s="365"/>
      <c r="S8" s="365"/>
      <c r="T8" s="365"/>
      <c r="U8" s="366"/>
      <c r="V8" s="369" t="s">
        <v>189</v>
      </c>
      <c r="W8" s="370"/>
      <c r="X8" s="370"/>
      <c r="Y8" s="370"/>
      <c r="Z8" s="370"/>
      <c r="AA8" s="371"/>
      <c r="AB8" s="364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6"/>
      <c r="AZ8" s="358" t="s">
        <v>190</v>
      </c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  <c r="BL8" s="359"/>
      <c r="BM8" s="359"/>
      <c r="BN8" s="359"/>
      <c r="BO8" s="359"/>
      <c r="BP8" s="359"/>
      <c r="BQ8" s="359"/>
      <c r="BR8" s="359"/>
      <c r="BS8" s="359"/>
      <c r="BT8" s="359"/>
      <c r="BU8" s="359"/>
      <c r="BV8" s="359"/>
      <c r="BW8" s="360"/>
      <c r="BX8" s="358" t="s">
        <v>190</v>
      </c>
      <c r="BY8" s="359"/>
      <c r="BZ8" s="359"/>
      <c r="CA8" s="359"/>
      <c r="CB8" s="359"/>
      <c r="CC8" s="359"/>
      <c r="CD8" s="359"/>
      <c r="CE8" s="359"/>
      <c r="CF8" s="359"/>
      <c r="CG8" s="359"/>
      <c r="CH8" s="359"/>
      <c r="CI8" s="359"/>
      <c r="CJ8" s="359"/>
      <c r="CK8" s="359"/>
      <c r="CL8" s="359"/>
      <c r="CM8" s="359"/>
      <c r="CN8" s="359"/>
      <c r="CO8" s="359"/>
      <c r="CP8" s="359"/>
      <c r="CQ8" s="359"/>
      <c r="CR8" s="359"/>
      <c r="CS8" s="359"/>
      <c r="CT8" s="359"/>
      <c r="CU8" s="360"/>
    </row>
    <row r="9" spans="1:99" s="2" customFormat="1" ht="13">
      <c r="A9" s="364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6"/>
      <c r="Q9" s="364"/>
      <c r="R9" s="365"/>
      <c r="S9" s="365"/>
      <c r="T9" s="365"/>
      <c r="U9" s="366"/>
      <c r="V9" s="369"/>
      <c r="W9" s="370"/>
      <c r="X9" s="370"/>
      <c r="Y9" s="370"/>
      <c r="Z9" s="370"/>
      <c r="AA9" s="371"/>
      <c r="AB9" s="364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6"/>
      <c r="AZ9" s="364" t="s">
        <v>191</v>
      </c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6"/>
      <c r="BX9" s="364" t="s">
        <v>192</v>
      </c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5"/>
      <c r="CK9" s="365"/>
      <c r="CL9" s="365"/>
      <c r="CM9" s="365"/>
      <c r="CN9" s="365"/>
      <c r="CO9" s="365"/>
      <c r="CP9" s="365"/>
      <c r="CQ9" s="365"/>
      <c r="CR9" s="365"/>
      <c r="CS9" s="365"/>
      <c r="CT9" s="365"/>
      <c r="CU9" s="366"/>
    </row>
    <row r="10" spans="1:99" s="2" customFormat="1" ht="13">
      <c r="A10" s="364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6"/>
      <c r="Q10" s="364"/>
      <c r="R10" s="365"/>
      <c r="S10" s="365"/>
      <c r="T10" s="365"/>
      <c r="U10" s="366"/>
      <c r="V10" s="369"/>
      <c r="W10" s="370"/>
      <c r="X10" s="370"/>
      <c r="Y10" s="370"/>
      <c r="Z10" s="370"/>
      <c r="AA10" s="371"/>
      <c r="AB10" s="364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6"/>
      <c r="AZ10" s="364" t="s">
        <v>193</v>
      </c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6"/>
      <c r="BX10" s="364" t="s">
        <v>194</v>
      </c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6"/>
    </row>
    <row r="11" spans="1:99" s="2" customFormat="1" ht="13">
      <c r="A11" s="364" t="s">
        <v>1478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6"/>
      <c r="Q11" s="364"/>
      <c r="R11" s="365"/>
      <c r="S11" s="365"/>
      <c r="T11" s="365"/>
      <c r="U11" s="366"/>
      <c r="V11" s="369"/>
      <c r="W11" s="370"/>
      <c r="X11" s="370"/>
      <c r="Y11" s="370"/>
      <c r="Z11" s="370"/>
      <c r="AA11" s="371"/>
      <c r="AB11" s="364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6"/>
      <c r="AZ11" s="364" t="s">
        <v>195</v>
      </c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6"/>
      <c r="BX11" s="364" t="s">
        <v>196</v>
      </c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6"/>
    </row>
    <row r="12" spans="1:99" s="2" customFormat="1" ht="13">
      <c r="A12" s="364"/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6"/>
      <c r="Q12" s="364"/>
      <c r="R12" s="365"/>
      <c r="S12" s="365"/>
      <c r="T12" s="365"/>
      <c r="U12" s="366"/>
      <c r="V12" s="369"/>
      <c r="W12" s="370"/>
      <c r="X12" s="370"/>
      <c r="Y12" s="370"/>
      <c r="Z12" s="370"/>
      <c r="AA12" s="371"/>
      <c r="AB12" s="361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3"/>
      <c r="AZ12" s="361" t="s">
        <v>197</v>
      </c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3"/>
      <c r="BX12" s="361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3"/>
    </row>
    <row r="13" spans="1:99" s="2" customFormat="1" ht="13">
      <c r="A13" s="364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6"/>
      <c r="Q13" s="364"/>
      <c r="R13" s="365"/>
      <c r="S13" s="365"/>
      <c r="T13" s="365"/>
      <c r="U13" s="366"/>
      <c r="V13" s="369"/>
      <c r="W13" s="370"/>
      <c r="X13" s="370"/>
      <c r="Y13" s="370"/>
      <c r="Z13" s="370"/>
      <c r="AA13" s="371"/>
      <c r="AB13" s="64"/>
      <c r="AC13" s="65"/>
      <c r="AD13" s="65"/>
      <c r="AE13" s="66" t="s">
        <v>6</v>
      </c>
      <c r="AF13" s="295">
        <v>19</v>
      </c>
      <c r="AG13" s="295"/>
      <c r="AH13" s="65" t="s">
        <v>198</v>
      </c>
      <c r="AI13" s="9"/>
      <c r="AJ13" s="64"/>
      <c r="AK13" s="65"/>
      <c r="AL13" s="65"/>
      <c r="AM13" s="66" t="s">
        <v>6</v>
      </c>
      <c r="AN13" s="295">
        <v>20</v>
      </c>
      <c r="AO13" s="295"/>
      <c r="AP13" s="65" t="s">
        <v>198</v>
      </c>
      <c r="AQ13" s="9"/>
      <c r="AR13" s="64"/>
      <c r="AS13" s="65"/>
      <c r="AT13" s="65"/>
      <c r="AU13" s="66" t="s">
        <v>6</v>
      </c>
      <c r="AV13" s="295">
        <v>21</v>
      </c>
      <c r="AW13" s="295"/>
      <c r="AX13" s="65" t="s">
        <v>198</v>
      </c>
      <c r="AY13" s="9"/>
      <c r="AZ13" s="64"/>
      <c r="BA13" s="65"/>
      <c r="BB13" s="65"/>
      <c r="BC13" s="66" t="s">
        <v>6</v>
      </c>
      <c r="BD13" s="295">
        <v>19</v>
      </c>
      <c r="BE13" s="295"/>
      <c r="BF13" s="65" t="s">
        <v>198</v>
      </c>
      <c r="BG13" s="9"/>
      <c r="BH13" s="64"/>
      <c r="BI13" s="65"/>
      <c r="BJ13" s="65"/>
      <c r="BK13" s="66" t="s">
        <v>6</v>
      </c>
      <c r="BL13" s="295">
        <v>20</v>
      </c>
      <c r="BM13" s="295"/>
      <c r="BN13" s="65" t="s">
        <v>198</v>
      </c>
      <c r="BO13" s="9"/>
      <c r="BP13" s="64"/>
      <c r="BQ13" s="65"/>
      <c r="BR13" s="65"/>
      <c r="BS13" s="66" t="s">
        <v>6</v>
      </c>
      <c r="BT13" s="295">
        <v>21</v>
      </c>
      <c r="BU13" s="295"/>
      <c r="BV13" s="65" t="s">
        <v>198</v>
      </c>
      <c r="BW13" s="9"/>
      <c r="BX13" s="64"/>
      <c r="BY13" s="65"/>
      <c r="BZ13" s="65"/>
      <c r="CA13" s="66" t="s">
        <v>6</v>
      </c>
      <c r="CB13" s="295">
        <v>19</v>
      </c>
      <c r="CC13" s="295"/>
      <c r="CD13" s="65" t="s">
        <v>198</v>
      </c>
      <c r="CE13" s="9"/>
      <c r="CF13" s="64"/>
      <c r="CG13" s="65"/>
      <c r="CH13" s="65"/>
      <c r="CI13" s="66" t="s">
        <v>6</v>
      </c>
      <c r="CJ13" s="295">
        <v>20</v>
      </c>
      <c r="CK13" s="295"/>
      <c r="CL13" s="65" t="s">
        <v>198</v>
      </c>
      <c r="CM13" s="9"/>
      <c r="CN13" s="64"/>
      <c r="CO13" s="65"/>
      <c r="CP13" s="65"/>
      <c r="CQ13" s="66" t="s">
        <v>6</v>
      </c>
      <c r="CR13" s="295">
        <v>21</v>
      </c>
      <c r="CS13" s="295"/>
      <c r="CT13" s="65" t="s">
        <v>198</v>
      </c>
      <c r="CU13" s="9"/>
    </row>
    <row r="14" spans="1:99" s="2" customFormat="1" ht="13">
      <c r="A14" s="364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6"/>
      <c r="Q14" s="364"/>
      <c r="R14" s="365"/>
      <c r="S14" s="365"/>
      <c r="T14" s="365"/>
      <c r="U14" s="366"/>
      <c r="V14" s="369"/>
      <c r="W14" s="370"/>
      <c r="X14" s="370"/>
      <c r="Y14" s="370"/>
      <c r="Z14" s="370"/>
      <c r="AA14" s="371"/>
      <c r="AB14" s="364" t="s">
        <v>199</v>
      </c>
      <c r="AC14" s="365"/>
      <c r="AD14" s="365"/>
      <c r="AE14" s="365"/>
      <c r="AF14" s="365"/>
      <c r="AG14" s="365"/>
      <c r="AH14" s="365"/>
      <c r="AI14" s="366"/>
      <c r="AJ14" s="364" t="s">
        <v>200</v>
      </c>
      <c r="AK14" s="365"/>
      <c r="AL14" s="365"/>
      <c r="AM14" s="365"/>
      <c r="AN14" s="365"/>
      <c r="AO14" s="365"/>
      <c r="AP14" s="365"/>
      <c r="AQ14" s="366"/>
      <c r="AR14" s="364" t="s">
        <v>201</v>
      </c>
      <c r="AS14" s="365"/>
      <c r="AT14" s="365"/>
      <c r="AU14" s="365"/>
      <c r="AV14" s="365"/>
      <c r="AW14" s="365"/>
      <c r="AX14" s="365"/>
      <c r="AY14" s="366"/>
      <c r="AZ14" s="364" t="s">
        <v>199</v>
      </c>
      <c r="BA14" s="365"/>
      <c r="BB14" s="365"/>
      <c r="BC14" s="365"/>
      <c r="BD14" s="365"/>
      <c r="BE14" s="365"/>
      <c r="BF14" s="365"/>
      <c r="BG14" s="366"/>
      <c r="BH14" s="364" t="s">
        <v>200</v>
      </c>
      <c r="BI14" s="365"/>
      <c r="BJ14" s="365"/>
      <c r="BK14" s="365"/>
      <c r="BL14" s="365"/>
      <c r="BM14" s="365"/>
      <c r="BN14" s="365"/>
      <c r="BO14" s="366"/>
      <c r="BP14" s="364" t="s">
        <v>201</v>
      </c>
      <c r="BQ14" s="365"/>
      <c r="BR14" s="365"/>
      <c r="BS14" s="365"/>
      <c r="BT14" s="365"/>
      <c r="BU14" s="365"/>
      <c r="BV14" s="365"/>
      <c r="BW14" s="366"/>
      <c r="BX14" s="364" t="s">
        <v>199</v>
      </c>
      <c r="BY14" s="365"/>
      <c r="BZ14" s="365"/>
      <c r="CA14" s="365"/>
      <c r="CB14" s="365"/>
      <c r="CC14" s="365"/>
      <c r="CD14" s="365"/>
      <c r="CE14" s="366"/>
      <c r="CF14" s="364" t="s">
        <v>200</v>
      </c>
      <c r="CG14" s="365"/>
      <c r="CH14" s="365"/>
      <c r="CI14" s="365"/>
      <c r="CJ14" s="365"/>
      <c r="CK14" s="365"/>
      <c r="CL14" s="365"/>
      <c r="CM14" s="366"/>
      <c r="CN14" s="364" t="s">
        <v>201</v>
      </c>
      <c r="CO14" s="365"/>
      <c r="CP14" s="365"/>
      <c r="CQ14" s="365"/>
      <c r="CR14" s="365"/>
      <c r="CS14" s="365"/>
      <c r="CT14" s="365"/>
      <c r="CU14" s="366"/>
    </row>
    <row r="15" spans="1:99" s="2" customFormat="1" ht="13">
      <c r="A15" s="367"/>
      <c r="B15" s="368"/>
      <c r="C15" s="368"/>
      <c r="D15" s="368"/>
      <c r="E15" s="368"/>
      <c r="F15" s="368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64"/>
      <c r="R15" s="365"/>
      <c r="S15" s="365"/>
      <c r="T15" s="365"/>
      <c r="U15" s="366"/>
      <c r="V15" s="369"/>
      <c r="W15" s="370"/>
      <c r="X15" s="370"/>
      <c r="Y15" s="370"/>
      <c r="Z15" s="370"/>
      <c r="AA15" s="371"/>
      <c r="AB15" s="364" t="s">
        <v>202</v>
      </c>
      <c r="AC15" s="365"/>
      <c r="AD15" s="365"/>
      <c r="AE15" s="365"/>
      <c r="AF15" s="365"/>
      <c r="AG15" s="365"/>
      <c r="AH15" s="365"/>
      <c r="AI15" s="366"/>
      <c r="AJ15" s="364" t="s">
        <v>203</v>
      </c>
      <c r="AK15" s="365"/>
      <c r="AL15" s="365"/>
      <c r="AM15" s="365"/>
      <c r="AN15" s="365"/>
      <c r="AO15" s="365"/>
      <c r="AP15" s="365"/>
      <c r="AQ15" s="366"/>
      <c r="AR15" s="364" t="s">
        <v>203</v>
      </c>
      <c r="AS15" s="365"/>
      <c r="AT15" s="365"/>
      <c r="AU15" s="365"/>
      <c r="AV15" s="365"/>
      <c r="AW15" s="365"/>
      <c r="AX15" s="365"/>
      <c r="AY15" s="366"/>
      <c r="AZ15" s="364" t="s">
        <v>202</v>
      </c>
      <c r="BA15" s="365"/>
      <c r="BB15" s="365"/>
      <c r="BC15" s="365"/>
      <c r="BD15" s="365"/>
      <c r="BE15" s="365"/>
      <c r="BF15" s="365"/>
      <c r="BG15" s="366"/>
      <c r="BH15" s="364" t="s">
        <v>203</v>
      </c>
      <c r="BI15" s="365"/>
      <c r="BJ15" s="365"/>
      <c r="BK15" s="365"/>
      <c r="BL15" s="365"/>
      <c r="BM15" s="365"/>
      <c r="BN15" s="365"/>
      <c r="BO15" s="366"/>
      <c r="BP15" s="364" t="s">
        <v>203</v>
      </c>
      <c r="BQ15" s="365"/>
      <c r="BR15" s="365"/>
      <c r="BS15" s="365"/>
      <c r="BT15" s="365"/>
      <c r="BU15" s="365"/>
      <c r="BV15" s="365"/>
      <c r="BW15" s="366"/>
      <c r="BX15" s="364" t="s">
        <v>202</v>
      </c>
      <c r="BY15" s="365"/>
      <c r="BZ15" s="365"/>
      <c r="CA15" s="365"/>
      <c r="CB15" s="365"/>
      <c r="CC15" s="365"/>
      <c r="CD15" s="365"/>
      <c r="CE15" s="366"/>
      <c r="CF15" s="364" t="s">
        <v>203</v>
      </c>
      <c r="CG15" s="365"/>
      <c r="CH15" s="365"/>
      <c r="CI15" s="365"/>
      <c r="CJ15" s="365"/>
      <c r="CK15" s="365"/>
      <c r="CL15" s="365"/>
      <c r="CM15" s="366"/>
      <c r="CN15" s="364" t="s">
        <v>203</v>
      </c>
      <c r="CO15" s="365"/>
      <c r="CP15" s="365"/>
      <c r="CQ15" s="365"/>
      <c r="CR15" s="365"/>
      <c r="CS15" s="365"/>
      <c r="CT15" s="365"/>
      <c r="CU15" s="366"/>
    </row>
    <row r="16" spans="1:99" s="2" customFormat="1" ht="13">
      <c r="A16" s="361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3"/>
      <c r="Q16" s="361"/>
      <c r="R16" s="362"/>
      <c r="S16" s="362"/>
      <c r="T16" s="362"/>
      <c r="U16" s="363"/>
      <c r="V16" s="310"/>
      <c r="W16" s="311"/>
      <c r="X16" s="311"/>
      <c r="Y16" s="311"/>
      <c r="Z16" s="311"/>
      <c r="AA16" s="312"/>
      <c r="AB16" s="361" t="s">
        <v>7</v>
      </c>
      <c r="AC16" s="362"/>
      <c r="AD16" s="362"/>
      <c r="AE16" s="362"/>
      <c r="AF16" s="362"/>
      <c r="AG16" s="362"/>
      <c r="AH16" s="362"/>
      <c r="AI16" s="363"/>
      <c r="AJ16" s="361" t="s">
        <v>204</v>
      </c>
      <c r="AK16" s="362"/>
      <c r="AL16" s="362"/>
      <c r="AM16" s="362"/>
      <c r="AN16" s="362"/>
      <c r="AO16" s="362"/>
      <c r="AP16" s="362"/>
      <c r="AQ16" s="363"/>
      <c r="AR16" s="361" t="s">
        <v>204</v>
      </c>
      <c r="AS16" s="362"/>
      <c r="AT16" s="362"/>
      <c r="AU16" s="362"/>
      <c r="AV16" s="362"/>
      <c r="AW16" s="362"/>
      <c r="AX16" s="362"/>
      <c r="AY16" s="363"/>
      <c r="AZ16" s="361" t="s">
        <v>7</v>
      </c>
      <c r="BA16" s="362"/>
      <c r="BB16" s="362"/>
      <c r="BC16" s="362"/>
      <c r="BD16" s="362"/>
      <c r="BE16" s="362"/>
      <c r="BF16" s="362"/>
      <c r="BG16" s="363"/>
      <c r="BH16" s="361" t="s">
        <v>204</v>
      </c>
      <c r="BI16" s="362"/>
      <c r="BJ16" s="362"/>
      <c r="BK16" s="362"/>
      <c r="BL16" s="362"/>
      <c r="BM16" s="362"/>
      <c r="BN16" s="362"/>
      <c r="BO16" s="363"/>
      <c r="BP16" s="361" t="s">
        <v>204</v>
      </c>
      <c r="BQ16" s="362"/>
      <c r="BR16" s="362"/>
      <c r="BS16" s="362"/>
      <c r="BT16" s="362"/>
      <c r="BU16" s="362"/>
      <c r="BV16" s="362"/>
      <c r="BW16" s="363"/>
      <c r="BX16" s="361" t="s">
        <v>7</v>
      </c>
      <c r="BY16" s="362"/>
      <c r="BZ16" s="362"/>
      <c r="CA16" s="362"/>
      <c r="CB16" s="362"/>
      <c r="CC16" s="362"/>
      <c r="CD16" s="362"/>
      <c r="CE16" s="363"/>
      <c r="CF16" s="361" t="s">
        <v>204</v>
      </c>
      <c r="CG16" s="362"/>
      <c r="CH16" s="362"/>
      <c r="CI16" s="362"/>
      <c r="CJ16" s="362"/>
      <c r="CK16" s="362"/>
      <c r="CL16" s="362"/>
      <c r="CM16" s="363"/>
      <c r="CN16" s="361" t="s">
        <v>204</v>
      </c>
      <c r="CO16" s="362"/>
      <c r="CP16" s="362"/>
      <c r="CQ16" s="362"/>
      <c r="CR16" s="362"/>
      <c r="CS16" s="362"/>
      <c r="CT16" s="362"/>
      <c r="CU16" s="363"/>
    </row>
    <row r="17" spans="1:99" s="2" customFormat="1" ht="13">
      <c r="A17" s="355">
        <v>1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7"/>
      <c r="Q17" s="358">
        <v>2</v>
      </c>
      <c r="R17" s="359"/>
      <c r="S17" s="359"/>
      <c r="T17" s="359"/>
      <c r="U17" s="360"/>
      <c r="V17" s="358">
        <v>3</v>
      </c>
      <c r="W17" s="359"/>
      <c r="X17" s="359"/>
      <c r="Y17" s="359"/>
      <c r="Z17" s="359"/>
      <c r="AA17" s="360"/>
      <c r="AB17" s="354">
        <v>4</v>
      </c>
      <c r="AC17" s="354"/>
      <c r="AD17" s="354"/>
      <c r="AE17" s="354"/>
      <c r="AF17" s="354"/>
      <c r="AG17" s="354"/>
      <c r="AH17" s="354"/>
      <c r="AI17" s="354"/>
      <c r="AJ17" s="354">
        <v>5</v>
      </c>
      <c r="AK17" s="354"/>
      <c r="AL17" s="354"/>
      <c r="AM17" s="354"/>
      <c r="AN17" s="354"/>
      <c r="AO17" s="354"/>
      <c r="AP17" s="354"/>
      <c r="AQ17" s="354"/>
      <c r="AR17" s="354">
        <v>6</v>
      </c>
      <c r="AS17" s="354"/>
      <c r="AT17" s="354"/>
      <c r="AU17" s="354"/>
      <c r="AV17" s="354"/>
      <c r="AW17" s="354"/>
      <c r="AX17" s="354"/>
      <c r="AY17" s="354"/>
      <c r="AZ17" s="354">
        <v>7</v>
      </c>
      <c r="BA17" s="354"/>
      <c r="BB17" s="354"/>
      <c r="BC17" s="354"/>
      <c r="BD17" s="354"/>
      <c r="BE17" s="354"/>
      <c r="BF17" s="354"/>
      <c r="BG17" s="354"/>
      <c r="BH17" s="354">
        <v>8</v>
      </c>
      <c r="BI17" s="354"/>
      <c r="BJ17" s="354"/>
      <c r="BK17" s="354"/>
      <c r="BL17" s="354"/>
      <c r="BM17" s="354"/>
      <c r="BN17" s="354"/>
      <c r="BO17" s="354"/>
      <c r="BP17" s="354">
        <v>9</v>
      </c>
      <c r="BQ17" s="354"/>
      <c r="BR17" s="354"/>
      <c r="BS17" s="354"/>
      <c r="BT17" s="354"/>
      <c r="BU17" s="354"/>
      <c r="BV17" s="354"/>
      <c r="BW17" s="354"/>
      <c r="BX17" s="354">
        <v>10</v>
      </c>
      <c r="BY17" s="354"/>
      <c r="BZ17" s="354"/>
      <c r="CA17" s="354"/>
      <c r="CB17" s="354"/>
      <c r="CC17" s="354"/>
      <c r="CD17" s="354"/>
      <c r="CE17" s="354"/>
      <c r="CF17" s="354">
        <v>11</v>
      </c>
      <c r="CG17" s="354"/>
      <c r="CH17" s="354"/>
      <c r="CI17" s="354"/>
      <c r="CJ17" s="354"/>
      <c r="CK17" s="354"/>
      <c r="CL17" s="354"/>
      <c r="CM17" s="354"/>
      <c r="CN17" s="354">
        <v>12</v>
      </c>
      <c r="CO17" s="354"/>
      <c r="CP17" s="354"/>
      <c r="CQ17" s="354"/>
      <c r="CR17" s="354"/>
      <c r="CS17" s="354"/>
      <c r="CT17" s="354"/>
      <c r="CU17" s="354"/>
    </row>
    <row r="18" spans="1:99" s="2" customFormat="1" ht="13">
      <c r="A18" s="299" t="s">
        <v>205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282" t="s">
        <v>206</v>
      </c>
      <c r="R18" s="283"/>
      <c r="S18" s="283"/>
      <c r="T18" s="283"/>
      <c r="U18" s="284"/>
      <c r="V18" s="282" t="s">
        <v>113</v>
      </c>
      <c r="W18" s="283"/>
      <c r="X18" s="283"/>
      <c r="Y18" s="283"/>
      <c r="Z18" s="283"/>
      <c r="AA18" s="284"/>
      <c r="AB18" s="345">
        <f>SUM(AB21:AI30)</f>
        <v>6593313</v>
      </c>
      <c r="AC18" s="346"/>
      <c r="AD18" s="346"/>
      <c r="AE18" s="346"/>
      <c r="AF18" s="346"/>
      <c r="AG18" s="346"/>
      <c r="AH18" s="346"/>
      <c r="AI18" s="347"/>
      <c r="AJ18" s="345">
        <f>SUM(AJ21:AQ30)</f>
        <v>4619528</v>
      </c>
      <c r="AK18" s="346"/>
      <c r="AL18" s="346"/>
      <c r="AM18" s="346"/>
      <c r="AN18" s="346"/>
      <c r="AO18" s="346"/>
      <c r="AP18" s="346"/>
      <c r="AQ18" s="347"/>
      <c r="AR18" s="345">
        <f>SUM(AR21:AY30)</f>
        <v>4127616</v>
      </c>
      <c r="AS18" s="346"/>
      <c r="AT18" s="346"/>
      <c r="AU18" s="346"/>
      <c r="AV18" s="346"/>
      <c r="AW18" s="346"/>
      <c r="AX18" s="346"/>
      <c r="AY18" s="347"/>
      <c r="AZ18" s="345">
        <f>SUM(AZ21:BG30)</f>
        <v>6593313</v>
      </c>
      <c r="BA18" s="346"/>
      <c r="BB18" s="346"/>
      <c r="BC18" s="346"/>
      <c r="BD18" s="346"/>
      <c r="BE18" s="346"/>
      <c r="BF18" s="346"/>
      <c r="BG18" s="347"/>
      <c r="BH18" s="345">
        <f>SUM(BH21:BO30)</f>
        <v>4619528</v>
      </c>
      <c r="BI18" s="346"/>
      <c r="BJ18" s="346"/>
      <c r="BK18" s="346"/>
      <c r="BL18" s="346"/>
      <c r="BM18" s="346"/>
      <c r="BN18" s="346"/>
      <c r="BO18" s="347"/>
      <c r="BP18" s="345">
        <f>SUM(BP21:BW30)</f>
        <v>4127616</v>
      </c>
      <c r="BQ18" s="346"/>
      <c r="BR18" s="346"/>
      <c r="BS18" s="346"/>
      <c r="BT18" s="346"/>
      <c r="BU18" s="346"/>
      <c r="BV18" s="346"/>
      <c r="BW18" s="347"/>
      <c r="BX18" s="345">
        <f t="shared" ref="BX18" si="0">SUM(BX21:CE28)</f>
        <v>0</v>
      </c>
      <c r="BY18" s="346"/>
      <c r="BZ18" s="346"/>
      <c r="CA18" s="346"/>
      <c r="CB18" s="346"/>
      <c r="CC18" s="346"/>
      <c r="CD18" s="346"/>
      <c r="CE18" s="347"/>
      <c r="CF18" s="345">
        <f t="shared" ref="CF18" si="1">SUM(CF21:CM28)</f>
        <v>0</v>
      </c>
      <c r="CG18" s="346"/>
      <c r="CH18" s="346"/>
      <c r="CI18" s="346"/>
      <c r="CJ18" s="346"/>
      <c r="CK18" s="346"/>
      <c r="CL18" s="346"/>
      <c r="CM18" s="347"/>
      <c r="CN18" s="345">
        <f t="shared" ref="CN18" si="2">SUM(CN21:CU28)</f>
        <v>0</v>
      </c>
      <c r="CO18" s="346"/>
      <c r="CP18" s="346"/>
      <c r="CQ18" s="346"/>
      <c r="CR18" s="346"/>
      <c r="CS18" s="346"/>
      <c r="CT18" s="346"/>
      <c r="CU18" s="347"/>
    </row>
    <row r="19" spans="1:99" s="2" customFormat="1" ht="13">
      <c r="A19" s="299" t="s">
        <v>207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1"/>
      <c r="R19" s="302"/>
      <c r="S19" s="302"/>
      <c r="T19" s="302"/>
      <c r="U19" s="303"/>
      <c r="V19" s="301"/>
      <c r="W19" s="302"/>
      <c r="X19" s="302"/>
      <c r="Y19" s="302"/>
      <c r="Z19" s="302"/>
      <c r="AA19" s="303"/>
      <c r="AB19" s="348"/>
      <c r="AC19" s="349"/>
      <c r="AD19" s="349"/>
      <c r="AE19" s="349"/>
      <c r="AF19" s="349"/>
      <c r="AG19" s="349"/>
      <c r="AH19" s="349"/>
      <c r="AI19" s="350"/>
      <c r="AJ19" s="348"/>
      <c r="AK19" s="349"/>
      <c r="AL19" s="349"/>
      <c r="AM19" s="349"/>
      <c r="AN19" s="349"/>
      <c r="AO19" s="349"/>
      <c r="AP19" s="349"/>
      <c r="AQ19" s="350"/>
      <c r="AR19" s="348"/>
      <c r="AS19" s="349"/>
      <c r="AT19" s="349"/>
      <c r="AU19" s="349"/>
      <c r="AV19" s="349"/>
      <c r="AW19" s="349"/>
      <c r="AX19" s="349"/>
      <c r="AY19" s="350"/>
      <c r="AZ19" s="348"/>
      <c r="BA19" s="349"/>
      <c r="BB19" s="349"/>
      <c r="BC19" s="349"/>
      <c r="BD19" s="349"/>
      <c r="BE19" s="349"/>
      <c r="BF19" s="349"/>
      <c r="BG19" s="350"/>
      <c r="BH19" s="348"/>
      <c r="BI19" s="349"/>
      <c r="BJ19" s="349"/>
      <c r="BK19" s="349"/>
      <c r="BL19" s="349"/>
      <c r="BM19" s="349"/>
      <c r="BN19" s="349"/>
      <c r="BO19" s="350"/>
      <c r="BP19" s="348"/>
      <c r="BQ19" s="349"/>
      <c r="BR19" s="349"/>
      <c r="BS19" s="349"/>
      <c r="BT19" s="349"/>
      <c r="BU19" s="349"/>
      <c r="BV19" s="349"/>
      <c r="BW19" s="350"/>
      <c r="BX19" s="348"/>
      <c r="BY19" s="349"/>
      <c r="BZ19" s="349"/>
      <c r="CA19" s="349"/>
      <c r="CB19" s="349"/>
      <c r="CC19" s="349"/>
      <c r="CD19" s="349"/>
      <c r="CE19" s="350"/>
      <c r="CF19" s="348"/>
      <c r="CG19" s="349"/>
      <c r="CH19" s="349"/>
      <c r="CI19" s="349"/>
      <c r="CJ19" s="349"/>
      <c r="CK19" s="349"/>
      <c r="CL19" s="349"/>
      <c r="CM19" s="350"/>
      <c r="CN19" s="348"/>
      <c r="CO19" s="349"/>
      <c r="CP19" s="349"/>
      <c r="CQ19" s="349"/>
      <c r="CR19" s="349"/>
      <c r="CS19" s="349"/>
      <c r="CT19" s="349"/>
      <c r="CU19" s="350"/>
    </row>
    <row r="20" spans="1:99" s="2" customFormat="1" ht="13">
      <c r="A20" s="278" t="s">
        <v>208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85"/>
      <c r="R20" s="286"/>
      <c r="S20" s="286"/>
      <c r="T20" s="286"/>
      <c r="U20" s="287"/>
      <c r="V20" s="285"/>
      <c r="W20" s="286"/>
      <c r="X20" s="286"/>
      <c r="Y20" s="286"/>
      <c r="Z20" s="286"/>
      <c r="AA20" s="287"/>
      <c r="AB20" s="351"/>
      <c r="AC20" s="352"/>
      <c r="AD20" s="352"/>
      <c r="AE20" s="352"/>
      <c r="AF20" s="352"/>
      <c r="AG20" s="352"/>
      <c r="AH20" s="352"/>
      <c r="AI20" s="353"/>
      <c r="AJ20" s="351"/>
      <c r="AK20" s="352"/>
      <c r="AL20" s="352"/>
      <c r="AM20" s="352"/>
      <c r="AN20" s="352"/>
      <c r="AO20" s="352"/>
      <c r="AP20" s="352"/>
      <c r="AQ20" s="353"/>
      <c r="AR20" s="351"/>
      <c r="AS20" s="352"/>
      <c r="AT20" s="352"/>
      <c r="AU20" s="352"/>
      <c r="AV20" s="352"/>
      <c r="AW20" s="352"/>
      <c r="AX20" s="352"/>
      <c r="AY20" s="353"/>
      <c r="AZ20" s="351"/>
      <c r="BA20" s="352"/>
      <c r="BB20" s="352"/>
      <c r="BC20" s="352"/>
      <c r="BD20" s="352"/>
      <c r="BE20" s="352"/>
      <c r="BF20" s="352"/>
      <c r="BG20" s="353"/>
      <c r="BH20" s="351"/>
      <c r="BI20" s="352"/>
      <c r="BJ20" s="352"/>
      <c r="BK20" s="352"/>
      <c r="BL20" s="352"/>
      <c r="BM20" s="352"/>
      <c r="BN20" s="352"/>
      <c r="BO20" s="353"/>
      <c r="BP20" s="351"/>
      <c r="BQ20" s="352"/>
      <c r="BR20" s="352"/>
      <c r="BS20" s="352"/>
      <c r="BT20" s="352"/>
      <c r="BU20" s="352"/>
      <c r="BV20" s="352"/>
      <c r="BW20" s="353"/>
      <c r="BX20" s="351"/>
      <c r="BY20" s="352"/>
      <c r="BZ20" s="352"/>
      <c r="CA20" s="352"/>
      <c r="CB20" s="352"/>
      <c r="CC20" s="352"/>
      <c r="CD20" s="352"/>
      <c r="CE20" s="353"/>
      <c r="CF20" s="351"/>
      <c r="CG20" s="352"/>
      <c r="CH20" s="352"/>
      <c r="CI20" s="352"/>
      <c r="CJ20" s="352"/>
      <c r="CK20" s="352"/>
      <c r="CL20" s="352"/>
      <c r="CM20" s="353"/>
      <c r="CN20" s="351"/>
      <c r="CO20" s="352"/>
      <c r="CP20" s="352"/>
      <c r="CQ20" s="352"/>
      <c r="CR20" s="352"/>
      <c r="CS20" s="352"/>
      <c r="CT20" s="352"/>
      <c r="CU20" s="353"/>
    </row>
    <row r="21" spans="1:99" s="2" customFormat="1" ht="13">
      <c r="A21" s="280" t="s">
        <v>37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2" t="s">
        <v>209</v>
      </c>
      <c r="R21" s="283"/>
      <c r="S21" s="283"/>
      <c r="T21" s="283"/>
      <c r="U21" s="284"/>
      <c r="V21" s="282" t="s">
        <v>113</v>
      </c>
      <c r="W21" s="283"/>
      <c r="X21" s="283"/>
      <c r="Y21" s="283"/>
      <c r="Z21" s="283"/>
      <c r="AA21" s="284"/>
      <c r="AB21" s="345">
        <v>0</v>
      </c>
      <c r="AC21" s="346"/>
      <c r="AD21" s="346"/>
      <c r="AE21" s="346"/>
      <c r="AF21" s="346"/>
      <c r="AG21" s="346"/>
      <c r="AH21" s="346"/>
      <c r="AI21" s="347"/>
      <c r="AJ21" s="345">
        <v>0</v>
      </c>
      <c r="AK21" s="346"/>
      <c r="AL21" s="346"/>
      <c r="AM21" s="346"/>
      <c r="AN21" s="346"/>
      <c r="AO21" s="346"/>
      <c r="AP21" s="346"/>
      <c r="AQ21" s="347"/>
      <c r="AR21" s="345">
        <v>0</v>
      </c>
      <c r="AS21" s="346"/>
      <c r="AT21" s="346"/>
      <c r="AU21" s="346"/>
      <c r="AV21" s="346"/>
      <c r="AW21" s="346"/>
      <c r="AX21" s="346"/>
      <c r="AY21" s="347"/>
      <c r="AZ21" s="345">
        <f>AB21</f>
        <v>0</v>
      </c>
      <c r="BA21" s="346"/>
      <c r="BB21" s="346"/>
      <c r="BC21" s="346"/>
      <c r="BD21" s="346"/>
      <c r="BE21" s="346"/>
      <c r="BF21" s="346"/>
      <c r="BG21" s="347"/>
      <c r="BH21" s="345">
        <v>0</v>
      </c>
      <c r="BI21" s="346"/>
      <c r="BJ21" s="346"/>
      <c r="BK21" s="346"/>
      <c r="BL21" s="346"/>
      <c r="BM21" s="346"/>
      <c r="BN21" s="346"/>
      <c r="BO21" s="347"/>
      <c r="BP21" s="345">
        <v>0</v>
      </c>
      <c r="BQ21" s="346"/>
      <c r="BR21" s="346"/>
      <c r="BS21" s="346"/>
      <c r="BT21" s="346"/>
      <c r="BU21" s="346"/>
      <c r="BV21" s="346"/>
      <c r="BW21" s="347"/>
      <c r="BX21" s="345">
        <v>0</v>
      </c>
      <c r="BY21" s="346"/>
      <c r="BZ21" s="346"/>
      <c r="CA21" s="346"/>
      <c r="CB21" s="346"/>
      <c r="CC21" s="346"/>
      <c r="CD21" s="346"/>
      <c r="CE21" s="347"/>
      <c r="CF21" s="345">
        <v>0</v>
      </c>
      <c r="CG21" s="346"/>
      <c r="CH21" s="346"/>
      <c r="CI21" s="346"/>
      <c r="CJ21" s="346"/>
      <c r="CK21" s="346"/>
      <c r="CL21" s="346"/>
      <c r="CM21" s="347"/>
      <c r="CN21" s="345">
        <v>0</v>
      </c>
      <c r="CO21" s="346"/>
      <c r="CP21" s="346"/>
      <c r="CQ21" s="346"/>
      <c r="CR21" s="346"/>
      <c r="CS21" s="346"/>
      <c r="CT21" s="346"/>
      <c r="CU21" s="347"/>
    </row>
    <row r="22" spans="1:99" s="2" customFormat="1" ht="13">
      <c r="A22" s="299" t="s">
        <v>210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1"/>
      <c r="R22" s="302"/>
      <c r="S22" s="302"/>
      <c r="T22" s="302"/>
      <c r="U22" s="303"/>
      <c r="V22" s="301"/>
      <c r="W22" s="302"/>
      <c r="X22" s="302"/>
      <c r="Y22" s="302"/>
      <c r="Z22" s="302"/>
      <c r="AA22" s="303"/>
      <c r="AB22" s="348"/>
      <c r="AC22" s="349"/>
      <c r="AD22" s="349"/>
      <c r="AE22" s="349"/>
      <c r="AF22" s="349"/>
      <c r="AG22" s="349"/>
      <c r="AH22" s="349"/>
      <c r="AI22" s="350"/>
      <c r="AJ22" s="348"/>
      <c r="AK22" s="349"/>
      <c r="AL22" s="349"/>
      <c r="AM22" s="349"/>
      <c r="AN22" s="349"/>
      <c r="AO22" s="349"/>
      <c r="AP22" s="349"/>
      <c r="AQ22" s="350"/>
      <c r="AR22" s="348"/>
      <c r="AS22" s="349"/>
      <c r="AT22" s="349"/>
      <c r="AU22" s="349"/>
      <c r="AV22" s="349"/>
      <c r="AW22" s="349"/>
      <c r="AX22" s="349"/>
      <c r="AY22" s="350"/>
      <c r="AZ22" s="348"/>
      <c r="BA22" s="349"/>
      <c r="BB22" s="349"/>
      <c r="BC22" s="349"/>
      <c r="BD22" s="349"/>
      <c r="BE22" s="349"/>
      <c r="BF22" s="349"/>
      <c r="BG22" s="350"/>
      <c r="BH22" s="348"/>
      <c r="BI22" s="349"/>
      <c r="BJ22" s="349"/>
      <c r="BK22" s="349"/>
      <c r="BL22" s="349"/>
      <c r="BM22" s="349"/>
      <c r="BN22" s="349"/>
      <c r="BO22" s="350"/>
      <c r="BP22" s="348"/>
      <c r="BQ22" s="349"/>
      <c r="BR22" s="349"/>
      <c r="BS22" s="349"/>
      <c r="BT22" s="349"/>
      <c r="BU22" s="349"/>
      <c r="BV22" s="349"/>
      <c r="BW22" s="350"/>
      <c r="BX22" s="348"/>
      <c r="BY22" s="349"/>
      <c r="BZ22" s="349"/>
      <c r="CA22" s="349"/>
      <c r="CB22" s="349"/>
      <c r="CC22" s="349"/>
      <c r="CD22" s="349"/>
      <c r="CE22" s="350"/>
      <c r="CF22" s="348"/>
      <c r="CG22" s="349"/>
      <c r="CH22" s="349"/>
      <c r="CI22" s="349"/>
      <c r="CJ22" s="349"/>
      <c r="CK22" s="349"/>
      <c r="CL22" s="349"/>
      <c r="CM22" s="350"/>
      <c r="CN22" s="348"/>
      <c r="CO22" s="349"/>
      <c r="CP22" s="349"/>
      <c r="CQ22" s="349"/>
      <c r="CR22" s="349"/>
      <c r="CS22" s="349"/>
      <c r="CT22" s="349"/>
      <c r="CU22" s="350"/>
    </row>
    <row r="23" spans="1:99" s="2" customFormat="1" ht="13">
      <c r="A23" s="299" t="s">
        <v>211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1"/>
      <c r="R23" s="302"/>
      <c r="S23" s="302"/>
      <c r="T23" s="302"/>
      <c r="U23" s="303"/>
      <c r="V23" s="301"/>
      <c r="W23" s="302"/>
      <c r="X23" s="302"/>
      <c r="Y23" s="302"/>
      <c r="Z23" s="302"/>
      <c r="AA23" s="303"/>
      <c r="AB23" s="348"/>
      <c r="AC23" s="349"/>
      <c r="AD23" s="349"/>
      <c r="AE23" s="349"/>
      <c r="AF23" s="349"/>
      <c r="AG23" s="349"/>
      <c r="AH23" s="349"/>
      <c r="AI23" s="350"/>
      <c r="AJ23" s="348"/>
      <c r="AK23" s="349"/>
      <c r="AL23" s="349"/>
      <c r="AM23" s="349"/>
      <c r="AN23" s="349"/>
      <c r="AO23" s="349"/>
      <c r="AP23" s="349"/>
      <c r="AQ23" s="350"/>
      <c r="AR23" s="348"/>
      <c r="AS23" s="349"/>
      <c r="AT23" s="349"/>
      <c r="AU23" s="349"/>
      <c r="AV23" s="349"/>
      <c r="AW23" s="349"/>
      <c r="AX23" s="349"/>
      <c r="AY23" s="350"/>
      <c r="AZ23" s="348"/>
      <c r="BA23" s="349"/>
      <c r="BB23" s="349"/>
      <c r="BC23" s="349"/>
      <c r="BD23" s="349"/>
      <c r="BE23" s="349"/>
      <c r="BF23" s="349"/>
      <c r="BG23" s="350"/>
      <c r="BH23" s="348"/>
      <c r="BI23" s="349"/>
      <c r="BJ23" s="349"/>
      <c r="BK23" s="349"/>
      <c r="BL23" s="349"/>
      <c r="BM23" s="349"/>
      <c r="BN23" s="349"/>
      <c r="BO23" s="350"/>
      <c r="BP23" s="348"/>
      <c r="BQ23" s="349"/>
      <c r="BR23" s="349"/>
      <c r="BS23" s="349"/>
      <c r="BT23" s="349"/>
      <c r="BU23" s="349"/>
      <c r="BV23" s="349"/>
      <c r="BW23" s="350"/>
      <c r="BX23" s="348"/>
      <c r="BY23" s="349"/>
      <c r="BZ23" s="349"/>
      <c r="CA23" s="349"/>
      <c r="CB23" s="349"/>
      <c r="CC23" s="349"/>
      <c r="CD23" s="349"/>
      <c r="CE23" s="350"/>
      <c r="CF23" s="348"/>
      <c r="CG23" s="349"/>
      <c r="CH23" s="349"/>
      <c r="CI23" s="349"/>
      <c r="CJ23" s="349"/>
      <c r="CK23" s="349"/>
      <c r="CL23" s="349"/>
      <c r="CM23" s="350"/>
      <c r="CN23" s="348"/>
      <c r="CO23" s="349"/>
      <c r="CP23" s="349"/>
      <c r="CQ23" s="349"/>
      <c r="CR23" s="349"/>
      <c r="CS23" s="349"/>
      <c r="CT23" s="349"/>
      <c r="CU23" s="350"/>
    </row>
    <row r="24" spans="1:99" s="2" customFormat="1" ht="12.65" customHeight="1">
      <c r="A24" s="278" t="s">
        <v>212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85"/>
      <c r="R24" s="286"/>
      <c r="S24" s="286"/>
      <c r="T24" s="286"/>
      <c r="U24" s="287"/>
      <c r="V24" s="285"/>
      <c r="W24" s="286"/>
      <c r="X24" s="286"/>
      <c r="Y24" s="286"/>
      <c r="Z24" s="286"/>
      <c r="AA24" s="287"/>
      <c r="AB24" s="351"/>
      <c r="AC24" s="352"/>
      <c r="AD24" s="352"/>
      <c r="AE24" s="352"/>
      <c r="AF24" s="352"/>
      <c r="AG24" s="352"/>
      <c r="AH24" s="352"/>
      <c r="AI24" s="353"/>
      <c r="AJ24" s="351"/>
      <c r="AK24" s="352"/>
      <c r="AL24" s="352"/>
      <c r="AM24" s="352"/>
      <c r="AN24" s="352"/>
      <c r="AO24" s="352"/>
      <c r="AP24" s="352"/>
      <c r="AQ24" s="353"/>
      <c r="AR24" s="351"/>
      <c r="AS24" s="352"/>
      <c r="AT24" s="352"/>
      <c r="AU24" s="352"/>
      <c r="AV24" s="352"/>
      <c r="AW24" s="352"/>
      <c r="AX24" s="352"/>
      <c r="AY24" s="353"/>
      <c r="AZ24" s="351"/>
      <c r="BA24" s="352"/>
      <c r="BB24" s="352"/>
      <c r="BC24" s="352"/>
      <c r="BD24" s="352"/>
      <c r="BE24" s="352"/>
      <c r="BF24" s="352"/>
      <c r="BG24" s="353"/>
      <c r="BH24" s="351"/>
      <c r="BI24" s="352"/>
      <c r="BJ24" s="352"/>
      <c r="BK24" s="352"/>
      <c r="BL24" s="352"/>
      <c r="BM24" s="352"/>
      <c r="BN24" s="352"/>
      <c r="BO24" s="353"/>
      <c r="BP24" s="351"/>
      <c r="BQ24" s="352"/>
      <c r="BR24" s="352"/>
      <c r="BS24" s="352"/>
      <c r="BT24" s="352"/>
      <c r="BU24" s="352"/>
      <c r="BV24" s="352"/>
      <c r="BW24" s="353"/>
      <c r="BX24" s="351"/>
      <c r="BY24" s="352"/>
      <c r="BZ24" s="352"/>
      <c r="CA24" s="352"/>
      <c r="CB24" s="352"/>
      <c r="CC24" s="352"/>
      <c r="CD24" s="352"/>
      <c r="CE24" s="353"/>
      <c r="CF24" s="351"/>
      <c r="CG24" s="352"/>
      <c r="CH24" s="352"/>
      <c r="CI24" s="352"/>
      <c r="CJ24" s="352"/>
      <c r="CK24" s="352"/>
      <c r="CL24" s="352"/>
      <c r="CM24" s="353"/>
      <c r="CN24" s="351"/>
      <c r="CO24" s="352"/>
      <c r="CP24" s="352"/>
      <c r="CQ24" s="352"/>
      <c r="CR24" s="352"/>
      <c r="CS24" s="352"/>
      <c r="CT24" s="352"/>
      <c r="CU24" s="353"/>
    </row>
    <row r="25" spans="1:99" s="2" customFormat="1" ht="13" hidden="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66"/>
      <c r="R25" s="267"/>
      <c r="S25" s="267"/>
      <c r="T25" s="267"/>
      <c r="U25" s="268"/>
      <c r="V25" s="266"/>
      <c r="W25" s="267"/>
      <c r="X25" s="267"/>
      <c r="Y25" s="267"/>
      <c r="Z25" s="267"/>
      <c r="AA25" s="268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  <c r="CC25" s="340"/>
      <c r="CD25" s="340"/>
      <c r="CE25" s="340"/>
      <c r="CF25" s="340"/>
      <c r="CG25" s="340"/>
      <c r="CH25" s="340"/>
      <c r="CI25" s="340"/>
      <c r="CJ25" s="340"/>
      <c r="CK25" s="340"/>
      <c r="CL25" s="340"/>
      <c r="CM25" s="340"/>
      <c r="CN25" s="340"/>
      <c r="CO25" s="340"/>
      <c r="CP25" s="340"/>
      <c r="CQ25" s="340"/>
      <c r="CR25" s="340"/>
      <c r="CS25" s="340"/>
      <c r="CT25" s="340"/>
      <c r="CU25" s="340"/>
    </row>
    <row r="26" spans="1:99" s="2" customFormat="1" ht="13">
      <c r="A26" s="280" t="s">
        <v>213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2" t="s">
        <v>214</v>
      </c>
      <c r="R26" s="283"/>
      <c r="S26" s="283"/>
      <c r="T26" s="283"/>
      <c r="U26" s="284"/>
      <c r="V26" s="282" t="s">
        <v>1479</v>
      </c>
      <c r="W26" s="283"/>
      <c r="X26" s="283"/>
      <c r="Y26" s="283"/>
      <c r="Z26" s="283"/>
      <c r="AA26" s="284"/>
      <c r="AB26" s="345"/>
      <c r="AC26" s="346"/>
      <c r="AD26" s="346"/>
      <c r="AE26" s="346"/>
      <c r="AF26" s="346"/>
      <c r="AG26" s="346"/>
      <c r="AH26" s="346"/>
      <c r="AI26" s="347"/>
      <c r="AJ26" s="345"/>
      <c r="AK26" s="346"/>
      <c r="AL26" s="346"/>
      <c r="AM26" s="346"/>
      <c r="AN26" s="346"/>
      <c r="AO26" s="346"/>
      <c r="AP26" s="346"/>
      <c r="AQ26" s="347"/>
      <c r="AR26" s="345"/>
      <c r="AS26" s="346"/>
      <c r="AT26" s="346"/>
      <c r="AU26" s="346"/>
      <c r="AV26" s="346"/>
      <c r="AW26" s="346"/>
      <c r="AX26" s="346"/>
      <c r="AY26" s="347"/>
      <c r="AZ26" s="345">
        <f>AB28</f>
        <v>6593313</v>
      </c>
      <c r="BA26" s="346"/>
      <c r="BB26" s="346"/>
      <c r="BC26" s="346"/>
      <c r="BD26" s="346"/>
      <c r="BE26" s="346"/>
      <c r="BF26" s="346"/>
      <c r="BG26" s="347"/>
      <c r="BH26" s="345">
        <f>AJ28</f>
        <v>0</v>
      </c>
      <c r="BI26" s="346"/>
      <c r="BJ26" s="346"/>
      <c r="BK26" s="346"/>
      <c r="BL26" s="346"/>
      <c r="BM26" s="346"/>
      <c r="BN26" s="346"/>
      <c r="BO26" s="347"/>
      <c r="BP26" s="345">
        <f>AR28</f>
        <v>0</v>
      </c>
      <c r="BQ26" s="346"/>
      <c r="BR26" s="346"/>
      <c r="BS26" s="346"/>
      <c r="BT26" s="346"/>
      <c r="BU26" s="346"/>
      <c r="BV26" s="346"/>
      <c r="BW26" s="347"/>
      <c r="BX26" s="345">
        <v>0</v>
      </c>
      <c r="BY26" s="346"/>
      <c r="BZ26" s="346"/>
      <c r="CA26" s="346"/>
      <c r="CB26" s="346"/>
      <c r="CC26" s="346"/>
      <c r="CD26" s="346"/>
      <c r="CE26" s="347"/>
      <c r="CF26" s="345">
        <v>0</v>
      </c>
      <c r="CG26" s="346"/>
      <c r="CH26" s="346"/>
      <c r="CI26" s="346"/>
      <c r="CJ26" s="346"/>
      <c r="CK26" s="346"/>
      <c r="CL26" s="346"/>
      <c r="CM26" s="347"/>
      <c r="CN26" s="345">
        <v>0</v>
      </c>
      <c r="CO26" s="346"/>
      <c r="CP26" s="346"/>
      <c r="CQ26" s="346"/>
      <c r="CR26" s="346"/>
      <c r="CS26" s="346"/>
      <c r="CT26" s="346"/>
      <c r="CU26" s="347"/>
    </row>
    <row r="27" spans="1:99" s="2" customFormat="1" ht="13">
      <c r="A27" s="299" t="s">
        <v>215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1"/>
      <c r="R27" s="302"/>
      <c r="S27" s="302"/>
      <c r="T27" s="302"/>
      <c r="U27" s="303"/>
      <c r="V27" s="301"/>
      <c r="W27" s="302"/>
      <c r="X27" s="302"/>
      <c r="Y27" s="302"/>
      <c r="Z27" s="302"/>
      <c r="AA27" s="303"/>
      <c r="AB27" s="348"/>
      <c r="AC27" s="349"/>
      <c r="AD27" s="349"/>
      <c r="AE27" s="349"/>
      <c r="AF27" s="349"/>
      <c r="AG27" s="349"/>
      <c r="AH27" s="349"/>
      <c r="AI27" s="350"/>
      <c r="AJ27" s="348"/>
      <c r="AK27" s="349"/>
      <c r="AL27" s="349"/>
      <c r="AM27" s="349"/>
      <c r="AN27" s="349"/>
      <c r="AO27" s="349"/>
      <c r="AP27" s="349"/>
      <c r="AQ27" s="350"/>
      <c r="AR27" s="348"/>
      <c r="AS27" s="349"/>
      <c r="AT27" s="349"/>
      <c r="AU27" s="349"/>
      <c r="AV27" s="349"/>
      <c r="AW27" s="349"/>
      <c r="AX27" s="349"/>
      <c r="AY27" s="350"/>
      <c r="AZ27" s="348"/>
      <c r="BA27" s="349"/>
      <c r="BB27" s="349"/>
      <c r="BC27" s="349"/>
      <c r="BD27" s="349"/>
      <c r="BE27" s="349"/>
      <c r="BF27" s="349"/>
      <c r="BG27" s="350"/>
      <c r="BH27" s="348"/>
      <c r="BI27" s="349"/>
      <c r="BJ27" s="349"/>
      <c r="BK27" s="349"/>
      <c r="BL27" s="349"/>
      <c r="BM27" s="349"/>
      <c r="BN27" s="349"/>
      <c r="BO27" s="350"/>
      <c r="BP27" s="348"/>
      <c r="BQ27" s="349"/>
      <c r="BR27" s="349"/>
      <c r="BS27" s="349"/>
      <c r="BT27" s="349"/>
      <c r="BU27" s="349"/>
      <c r="BV27" s="349"/>
      <c r="BW27" s="350"/>
      <c r="BX27" s="348"/>
      <c r="BY27" s="349"/>
      <c r="BZ27" s="349"/>
      <c r="CA27" s="349"/>
      <c r="CB27" s="349"/>
      <c r="CC27" s="349"/>
      <c r="CD27" s="349"/>
      <c r="CE27" s="350"/>
      <c r="CF27" s="348"/>
      <c r="CG27" s="349"/>
      <c r="CH27" s="349"/>
      <c r="CI27" s="349"/>
      <c r="CJ27" s="349"/>
      <c r="CK27" s="349"/>
      <c r="CL27" s="349"/>
      <c r="CM27" s="350"/>
      <c r="CN27" s="348"/>
      <c r="CO27" s="349"/>
      <c r="CP27" s="349"/>
      <c r="CQ27" s="349"/>
      <c r="CR27" s="349"/>
      <c r="CS27" s="349"/>
      <c r="CT27" s="349"/>
      <c r="CU27" s="350"/>
    </row>
    <row r="28" spans="1:99" s="2" customFormat="1" ht="13">
      <c r="A28" s="278" t="s">
        <v>216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85"/>
      <c r="R28" s="286"/>
      <c r="S28" s="286"/>
      <c r="T28" s="286"/>
      <c r="U28" s="287"/>
      <c r="V28" s="285"/>
      <c r="W28" s="286"/>
      <c r="X28" s="286"/>
      <c r="Y28" s="286"/>
      <c r="Z28" s="286"/>
      <c r="AA28" s="287"/>
      <c r="AB28" s="351">
        <f>'табл 2.1 (z)'!AB28:AI28+'табл 2.1 (v)'!AB28:AI28+'табл 2.1 (S)'!AB28:AI28</f>
        <v>6593313</v>
      </c>
      <c r="AC28" s="352"/>
      <c r="AD28" s="352"/>
      <c r="AE28" s="352"/>
      <c r="AF28" s="352"/>
      <c r="AG28" s="352"/>
      <c r="AH28" s="352"/>
      <c r="AI28" s="353"/>
      <c r="AJ28" s="351">
        <v>0</v>
      </c>
      <c r="AK28" s="352"/>
      <c r="AL28" s="352"/>
      <c r="AM28" s="352"/>
      <c r="AN28" s="352"/>
      <c r="AO28" s="352"/>
      <c r="AP28" s="352"/>
      <c r="AQ28" s="353"/>
      <c r="AR28" s="351">
        <v>0</v>
      </c>
      <c r="AS28" s="352"/>
      <c r="AT28" s="352"/>
      <c r="AU28" s="352"/>
      <c r="AV28" s="352"/>
      <c r="AW28" s="352"/>
      <c r="AX28" s="352"/>
      <c r="AY28" s="353"/>
      <c r="AZ28" s="351"/>
      <c r="BA28" s="352"/>
      <c r="BB28" s="352"/>
      <c r="BC28" s="352"/>
      <c r="BD28" s="352"/>
      <c r="BE28" s="352"/>
      <c r="BF28" s="352"/>
      <c r="BG28" s="353"/>
      <c r="BH28" s="351"/>
      <c r="BI28" s="352"/>
      <c r="BJ28" s="352"/>
      <c r="BK28" s="352"/>
      <c r="BL28" s="352"/>
      <c r="BM28" s="352"/>
      <c r="BN28" s="352"/>
      <c r="BO28" s="353"/>
      <c r="BP28" s="351"/>
      <c r="BQ28" s="352"/>
      <c r="BR28" s="352"/>
      <c r="BS28" s="352"/>
      <c r="BT28" s="352"/>
      <c r="BU28" s="352"/>
      <c r="BV28" s="352"/>
      <c r="BW28" s="353"/>
      <c r="BX28" s="351"/>
      <c r="BY28" s="352"/>
      <c r="BZ28" s="352"/>
      <c r="CA28" s="352"/>
      <c r="CB28" s="352"/>
      <c r="CC28" s="352"/>
      <c r="CD28" s="352"/>
      <c r="CE28" s="353"/>
      <c r="CF28" s="351"/>
      <c r="CG28" s="352"/>
      <c r="CH28" s="352"/>
      <c r="CI28" s="352"/>
      <c r="CJ28" s="352"/>
      <c r="CK28" s="352"/>
      <c r="CL28" s="352"/>
      <c r="CM28" s="353"/>
      <c r="CN28" s="351"/>
      <c r="CO28" s="352"/>
      <c r="CP28" s="352"/>
      <c r="CQ28" s="352"/>
      <c r="CR28" s="352"/>
      <c r="CS28" s="352"/>
      <c r="CT28" s="352"/>
      <c r="CU28" s="353"/>
    </row>
    <row r="29" spans="1:99" s="2" customFormat="1" ht="13">
      <c r="A29" s="294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341"/>
      <c r="R29" s="341"/>
      <c r="S29" s="341"/>
      <c r="T29" s="341"/>
      <c r="U29" s="341"/>
      <c r="V29" s="341" t="s">
        <v>1484</v>
      </c>
      <c r="W29" s="341"/>
      <c r="X29" s="341"/>
      <c r="Y29" s="341"/>
      <c r="Z29" s="341"/>
      <c r="AA29" s="341"/>
      <c r="AB29" s="340">
        <v>0</v>
      </c>
      <c r="AC29" s="340"/>
      <c r="AD29" s="340"/>
      <c r="AE29" s="340"/>
      <c r="AF29" s="340"/>
      <c r="AG29" s="340"/>
      <c r="AH29" s="340"/>
      <c r="AI29" s="340"/>
      <c r="AJ29" s="342">
        <f>'табл 2.1 (z)'!AJ29:AQ29+'табл 2.1 (v)'!AJ29:AQ29+'табл 2.1 (S)'!AJ29:AQ29</f>
        <v>4619528</v>
      </c>
      <c r="AK29" s="343"/>
      <c r="AL29" s="343"/>
      <c r="AM29" s="343"/>
      <c r="AN29" s="343"/>
      <c r="AO29" s="343"/>
      <c r="AP29" s="343"/>
      <c r="AQ29" s="344"/>
      <c r="AR29" s="340">
        <v>0</v>
      </c>
      <c r="AS29" s="340"/>
      <c r="AT29" s="340"/>
      <c r="AU29" s="340"/>
      <c r="AV29" s="340"/>
      <c r="AW29" s="340"/>
      <c r="AX29" s="340"/>
      <c r="AY29" s="340"/>
      <c r="AZ29" s="340">
        <v>0</v>
      </c>
      <c r="BA29" s="340"/>
      <c r="BB29" s="340"/>
      <c r="BC29" s="340"/>
      <c r="BD29" s="340"/>
      <c r="BE29" s="340"/>
      <c r="BF29" s="340"/>
      <c r="BG29" s="340"/>
      <c r="BH29" s="340">
        <f>AJ29</f>
        <v>4619528</v>
      </c>
      <c r="BI29" s="340"/>
      <c r="BJ29" s="340"/>
      <c r="BK29" s="340"/>
      <c r="BL29" s="340"/>
      <c r="BM29" s="340"/>
      <c r="BN29" s="340"/>
      <c r="BO29" s="340"/>
      <c r="BP29" s="340">
        <v>0</v>
      </c>
      <c r="BQ29" s="340"/>
      <c r="BR29" s="340"/>
      <c r="BS29" s="340"/>
      <c r="BT29" s="340"/>
      <c r="BU29" s="340"/>
      <c r="BV29" s="340"/>
      <c r="BW29" s="340"/>
      <c r="BX29" s="340">
        <v>0</v>
      </c>
      <c r="BY29" s="340"/>
      <c r="BZ29" s="340"/>
      <c r="CA29" s="340"/>
      <c r="CB29" s="340"/>
      <c r="CC29" s="340"/>
      <c r="CD29" s="340"/>
      <c r="CE29" s="340"/>
      <c r="CF29" s="340">
        <v>0</v>
      </c>
      <c r="CG29" s="340"/>
      <c r="CH29" s="340"/>
      <c r="CI29" s="340"/>
      <c r="CJ29" s="340"/>
      <c r="CK29" s="340"/>
      <c r="CL29" s="340"/>
      <c r="CM29" s="340"/>
      <c r="CN29" s="340">
        <v>0</v>
      </c>
      <c r="CO29" s="340"/>
      <c r="CP29" s="340"/>
      <c r="CQ29" s="340"/>
      <c r="CR29" s="340"/>
      <c r="CS29" s="340"/>
      <c r="CT29" s="340"/>
      <c r="CU29" s="340"/>
    </row>
    <row r="30" spans="1:99" s="2" customFormat="1" ht="13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85"/>
      <c r="R30" s="286"/>
      <c r="S30" s="286"/>
      <c r="T30" s="286"/>
      <c r="U30" s="287"/>
      <c r="V30" s="285" t="s">
        <v>1644</v>
      </c>
      <c r="W30" s="286"/>
      <c r="X30" s="286"/>
      <c r="Y30" s="286"/>
      <c r="Z30" s="286"/>
      <c r="AA30" s="287"/>
      <c r="AB30" s="340">
        <v>0</v>
      </c>
      <c r="AC30" s="340"/>
      <c r="AD30" s="340"/>
      <c r="AE30" s="340"/>
      <c r="AF30" s="340"/>
      <c r="AG30" s="340"/>
      <c r="AH30" s="340"/>
      <c r="AI30" s="340"/>
      <c r="AJ30" s="372">
        <v>0</v>
      </c>
      <c r="AK30" s="372"/>
      <c r="AL30" s="372"/>
      <c r="AM30" s="372"/>
      <c r="AN30" s="372"/>
      <c r="AO30" s="372"/>
      <c r="AP30" s="372"/>
      <c r="AQ30" s="372"/>
      <c r="AR30" s="342">
        <f>Z!Q24</f>
        <v>4127616</v>
      </c>
      <c r="AS30" s="343"/>
      <c r="AT30" s="343"/>
      <c r="AU30" s="343"/>
      <c r="AV30" s="343"/>
      <c r="AW30" s="343"/>
      <c r="AX30" s="343"/>
      <c r="AY30" s="344"/>
      <c r="AZ30" s="372">
        <v>0</v>
      </c>
      <c r="BA30" s="372"/>
      <c r="BB30" s="372"/>
      <c r="BC30" s="372"/>
      <c r="BD30" s="372"/>
      <c r="BE30" s="372"/>
      <c r="BF30" s="372"/>
      <c r="BG30" s="372"/>
      <c r="BH30" s="372">
        <v>0</v>
      </c>
      <c r="BI30" s="372"/>
      <c r="BJ30" s="372"/>
      <c r="BK30" s="372"/>
      <c r="BL30" s="372"/>
      <c r="BM30" s="372"/>
      <c r="BN30" s="372"/>
      <c r="BO30" s="372"/>
      <c r="BP30" s="372">
        <f>AR30</f>
        <v>4127616</v>
      </c>
      <c r="BQ30" s="372"/>
      <c r="BR30" s="372"/>
      <c r="BS30" s="372"/>
      <c r="BT30" s="372"/>
      <c r="BU30" s="372"/>
      <c r="BV30" s="372"/>
      <c r="BW30" s="372"/>
      <c r="BX30" s="372">
        <v>0</v>
      </c>
      <c r="BY30" s="372"/>
      <c r="BZ30" s="372"/>
      <c r="CA30" s="372"/>
      <c r="CB30" s="372"/>
      <c r="CC30" s="372"/>
      <c r="CD30" s="372"/>
      <c r="CE30" s="372"/>
      <c r="CF30" s="372">
        <v>0</v>
      </c>
      <c r="CG30" s="372"/>
      <c r="CH30" s="372"/>
      <c r="CI30" s="372"/>
      <c r="CJ30" s="372"/>
      <c r="CK30" s="372"/>
      <c r="CL30" s="372"/>
      <c r="CM30" s="372"/>
      <c r="CN30" s="372">
        <v>0</v>
      </c>
      <c r="CO30" s="372"/>
      <c r="CP30" s="372"/>
      <c r="CQ30" s="372"/>
      <c r="CR30" s="372"/>
      <c r="CS30" s="372"/>
      <c r="CT30" s="372"/>
      <c r="CU30" s="372"/>
    </row>
    <row r="31" spans="1:99" s="2" customFormat="1" ht="13">
      <c r="AB31" s="62"/>
    </row>
    <row r="32" spans="1:99" s="2" customFormat="1" ht="13"/>
    <row r="33" s="2" customFormat="1" ht="13"/>
    <row r="34" s="2" customFormat="1" ht="13"/>
    <row r="35" s="2" customFormat="1" ht="13"/>
    <row r="36" s="2" customFormat="1" ht="13"/>
    <row r="37" s="2" customFormat="1" ht="13"/>
    <row r="38" s="2" customFormat="1" ht="13"/>
    <row r="39" s="2" customFormat="1" ht="13"/>
    <row r="40" s="2" customFormat="1" ht="13"/>
    <row r="41" s="2" customFormat="1" ht="13"/>
    <row r="42" s="2" customFormat="1" ht="13"/>
    <row r="43" s="2" customFormat="1" ht="13"/>
    <row r="44" s="2" customFormat="1" ht="13"/>
    <row r="45" s="2" customFormat="1" ht="13"/>
    <row r="46" s="2" customFormat="1" ht="13"/>
    <row r="47" s="2" customFormat="1" ht="13"/>
    <row r="48" s="2" customFormat="1" ht="13"/>
    <row r="49" s="2" customFormat="1" ht="13"/>
    <row r="50" s="2" customFormat="1" ht="13"/>
    <row r="51" s="2" customFormat="1" ht="13"/>
    <row r="52" s="2" customFormat="1" ht="13"/>
    <row r="53" s="2" customFormat="1" ht="13"/>
    <row r="54" s="2" customFormat="1" ht="13"/>
    <row r="55" s="2" customFormat="1" ht="13"/>
    <row r="56" s="2" customFormat="1" ht="13"/>
    <row r="57" s="2" customFormat="1" ht="13"/>
    <row r="58" s="2" customFormat="1" ht="13"/>
    <row r="59" s="2" customFormat="1" ht="13"/>
    <row r="60" s="2" customFormat="1" ht="13"/>
    <row r="61" s="2" customFormat="1" ht="13"/>
    <row r="62" s="2" customFormat="1" ht="13"/>
    <row r="63" s="2" customFormat="1" ht="13"/>
    <row r="64" s="2" customFormat="1" ht="13"/>
    <row r="65" s="2" customFormat="1" ht="13"/>
    <row r="66" s="2" customFormat="1" ht="13"/>
    <row r="67" s="2" customFormat="1" ht="13"/>
    <row r="68" s="2" customFormat="1" ht="13"/>
    <row r="69" s="2" customFormat="1" ht="13"/>
    <row r="70" s="2" customFormat="1" ht="13"/>
    <row r="71" s="2" customFormat="1" ht="13"/>
    <row r="72" s="2" customFormat="1" ht="13"/>
    <row r="73" s="2" customFormat="1" ht="13"/>
    <row r="74" s="2" customFormat="1" ht="13"/>
    <row r="75" s="2" customFormat="1" ht="13"/>
    <row r="76" s="2" customFormat="1" ht="13"/>
    <row r="77" s="2" customFormat="1" ht="13"/>
    <row r="78" s="2" customFormat="1" ht="13"/>
    <row r="79" s="2" customFormat="1" ht="13"/>
    <row r="80" s="2" customFormat="1" ht="13"/>
    <row r="81" s="2" customFormat="1" ht="13"/>
    <row r="82" s="2" customFormat="1" ht="13"/>
    <row r="83" s="2" customFormat="1" ht="13"/>
    <row r="84" s="2" customFormat="1" ht="13"/>
    <row r="85" s="2" customFormat="1" ht="13"/>
    <row r="86" s="2" customFormat="1" ht="13"/>
    <row r="87" s="2" customFormat="1" ht="13"/>
    <row r="88" s="2" customFormat="1" ht="13"/>
    <row r="89" s="2" customFormat="1" ht="13"/>
    <row r="90" s="2" customFormat="1" ht="13"/>
    <row r="91" s="2" customFormat="1" ht="13"/>
    <row r="92" s="2" customFormat="1" ht="13"/>
    <row r="93" s="2" customFormat="1" ht="13"/>
    <row r="94" s="2" customFormat="1" ht="13"/>
    <row r="95" s="2" customFormat="1" ht="13"/>
    <row r="96" s="2" customFormat="1" ht="13"/>
    <row r="97" s="2" customFormat="1" ht="13"/>
    <row r="98" s="2" customFormat="1" ht="13"/>
    <row r="99" s="2" customFormat="1" ht="13"/>
    <row r="100" s="2" customFormat="1" ht="13"/>
    <row r="101" s="2" customFormat="1" ht="13"/>
    <row r="102" s="2" customFormat="1" ht="13"/>
    <row r="103" s="2" customFormat="1" ht="13"/>
    <row r="104" s="2" customFormat="1" ht="13"/>
    <row r="105" s="2" customFormat="1" ht="13"/>
    <row r="106" s="2" customFormat="1" ht="13"/>
    <row r="107" s="2" customFormat="1" ht="13"/>
    <row r="108" s="2" customFormat="1" ht="13"/>
    <row r="109" s="2" customFormat="1" ht="13"/>
    <row r="110" s="2" customFormat="1" ht="13"/>
    <row r="111" s="2" customFormat="1" ht="13"/>
    <row r="112" s="2" customFormat="1" ht="13"/>
    <row r="113" s="2" customFormat="1" ht="13"/>
    <row r="114" s="2" customFormat="1" ht="13"/>
    <row r="115" s="2" customFormat="1" ht="13"/>
    <row r="116" s="2" customFormat="1" ht="13"/>
    <row r="117" s="2" customFormat="1" ht="13"/>
    <row r="118" s="2" customFormat="1" ht="13"/>
    <row r="119" s="2" customFormat="1" ht="13"/>
    <row r="120" s="2" customFormat="1" ht="13"/>
    <row r="121" s="2" customFormat="1" ht="13"/>
    <row r="122" s="2" customFormat="1" ht="13"/>
    <row r="123" s="2" customFormat="1" ht="13"/>
    <row r="124" s="2" customFormat="1" ht="13"/>
    <row r="125" s="2" customFormat="1" ht="13"/>
    <row r="126" s="2" customFormat="1" ht="13"/>
    <row r="127" s="2" customFormat="1" ht="13"/>
    <row r="128" s="2" customFormat="1" ht="13"/>
    <row r="129" s="2" customFormat="1" ht="13"/>
    <row r="130" s="2" customFormat="1" ht="13"/>
    <row r="131" s="2" customFormat="1" ht="13"/>
    <row r="132" s="2" customFormat="1" ht="13"/>
    <row r="133" s="2" customFormat="1" ht="13"/>
    <row r="134" s="2" customFormat="1" ht="13"/>
    <row r="135" s="2" customFormat="1" ht="13"/>
    <row r="136" s="2" customFormat="1" ht="13"/>
    <row r="137" s="2" customFormat="1" ht="13"/>
    <row r="138" s="2" customFormat="1" ht="13"/>
    <row r="139" s="2" customFormat="1" ht="13"/>
    <row r="140" s="2" customFormat="1" ht="13"/>
    <row r="141" s="2" customFormat="1" ht="13"/>
    <row r="142" s="2" customFormat="1" ht="13"/>
    <row r="143" s="2" customFormat="1" ht="13"/>
    <row r="144" s="2" customFormat="1" ht="13"/>
    <row r="145" s="2" customFormat="1" ht="13"/>
    <row r="146" s="2" customFormat="1" ht="13"/>
    <row r="147" s="2" customFormat="1" ht="13"/>
    <row r="148" s="2" customFormat="1" ht="13"/>
    <row r="149" s="2" customFormat="1" ht="13"/>
    <row r="150" s="2" customFormat="1" ht="13"/>
    <row r="151" s="2" customFormat="1" ht="13"/>
    <row r="152" s="2" customFormat="1" ht="13"/>
    <row r="153" s="2" customFormat="1" ht="13"/>
    <row r="154" s="2" customFormat="1" ht="13"/>
    <row r="155" s="2" customFormat="1" ht="13"/>
    <row r="156" s="2" customFormat="1" ht="13"/>
    <row r="157" s="2" customFormat="1" ht="13"/>
    <row r="158" s="2" customFormat="1" ht="13"/>
    <row r="159" s="2" customFormat="1" ht="13"/>
    <row r="160" s="2" customFormat="1" ht="13"/>
    <row r="161" s="2" customFormat="1" ht="13"/>
    <row r="162" s="2" customFormat="1" ht="13"/>
    <row r="163" s="2" customFormat="1" ht="13"/>
    <row r="164" s="2" customFormat="1" ht="13"/>
    <row r="165" s="2" customFormat="1" ht="13"/>
    <row r="166" s="2" customFormat="1" ht="13"/>
    <row r="167" s="2" customFormat="1" ht="13"/>
    <row r="168" s="2" customFormat="1" ht="13"/>
    <row r="169" s="2" customFormat="1" ht="13"/>
    <row r="170" s="2" customFormat="1" ht="13"/>
    <row r="171" s="2" customFormat="1" ht="13"/>
    <row r="172" s="2" customFormat="1" ht="13"/>
    <row r="173" s="2" customFormat="1" ht="13"/>
    <row r="174" s="2" customFormat="1" ht="13"/>
    <row r="175" s="2" customFormat="1" ht="13"/>
    <row r="176" s="2" customFormat="1" ht="13"/>
    <row r="177" s="2" customFormat="1" ht="13"/>
    <row r="178" s="2" customFormat="1" ht="13"/>
    <row r="179" s="2" customFormat="1" ht="13"/>
    <row r="180" s="2" customFormat="1" ht="13"/>
    <row r="181" s="2" customFormat="1" ht="13"/>
    <row r="182" s="2" customFormat="1" ht="13"/>
    <row r="183" s="2" customFormat="1" ht="13"/>
    <row r="184" s="2" customFormat="1" ht="13"/>
    <row r="185" s="2" customFormat="1" ht="13"/>
    <row r="186" s="2" customFormat="1" ht="13"/>
    <row r="187" s="2" customFormat="1" ht="13"/>
    <row r="188" s="2" customFormat="1" ht="13"/>
    <row r="189" s="2" customFormat="1" ht="13"/>
    <row r="190" s="2" customFormat="1" ht="13"/>
    <row r="191" s="2" customFormat="1" ht="13"/>
    <row r="192" s="2" customFormat="1" ht="13"/>
    <row r="193" s="2" customFormat="1" ht="13"/>
    <row r="194" s="2" customFormat="1" ht="13"/>
    <row r="195" s="2" customFormat="1" ht="13"/>
    <row r="196" s="2" customFormat="1" ht="13"/>
    <row r="197" s="2" customFormat="1" ht="13"/>
    <row r="198" s="2" customFormat="1" ht="13"/>
    <row r="199" s="2" customFormat="1" ht="13"/>
    <row r="200" s="2" customFormat="1" ht="13"/>
    <row r="201" s="2" customFormat="1" ht="13"/>
    <row r="202" s="2" customFormat="1" ht="13"/>
    <row r="203" s="2" customFormat="1" ht="13"/>
    <row r="204" s="2" customFormat="1" ht="13"/>
    <row r="205" s="2" customFormat="1" ht="13"/>
    <row r="206" s="2" customFormat="1" ht="13"/>
    <row r="207" s="2" customFormat="1" ht="13"/>
    <row r="208" s="2" customFormat="1" ht="13"/>
    <row r="209" s="2" customFormat="1" ht="13"/>
    <row r="210" s="2" customFormat="1" ht="13"/>
    <row r="211" s="2" customFormat="1" ht="13"/>
    <row r="212" s="2" customFormat="1" ht="13"/>
    <row r="213" s="2" customFormat="1" ht="13"/>
    <row r="214" s="2" customFormat="1" ht="13"/>
    <row r="215" s="2" customFormat="1" ht="13"/>
    <row r="216" s="2" customFormat="1" ht="13"/>
    <row r="217" s="2" customFormat="1" ht="13"/>
    <row r="218" s="2" customFormat="1" ht="13"/>
    <row r="219" s="2" customFormat="1" ht="13"/>
    <row r="220" s="2" customFormat="1" ht="13"/>
    <row r="221" s="2" customFormat="1" ht="13"/>
    <row r="222" s="2" customFormat="1" ht="13"/>
    <row r="223" s="2" customFormat="1" ht="13"/>
    <row r="224" s="2" customFormat="1" ht="13"/>
    <row r="225" s="2" customFormat="1" ht="13"/>
    <row r="226" s="2" customFormat="1" ht="13"/>
    <row r="227" s="2" customFormat="1" ht="13"/>
    <row r="228" s="2" customFormat="1" ht="13"/>
  </sheetData>
  <mergeCells count="188">
    <mergeCell ref="CF30:CM30"/>
    <mergeCell ref="CN30:CU30"/>
    <mergeCell ref="A30:P30"/>
    <mergeCell ref="Q30:U30"/>
    <mergeCell ref="V30:AA30"/>
    <mergeCell ref="AB30:AI30"/>
    <mergeCell ref="AJ30:AQ30"/>
    <mergeCell ref="AZ30:BG30"/>
    <mergeCell ref="BH30:BO30"/>
    <mergeCell ref="BP30:BW30"/>
    <mergeCell ref="BX30:CE30"/>
    <mergeCell ref="AR30:AY30"/>
    <mergeCell ref="A3:CU3"/>
    <mergeCell ref="AN4:BC4"/>
    <mergeCell ref="BD4:BF4"/>
    <mergeCell ref="BG4:BI4"/>
    <mergeCell ref="A6:P6"/>
    <mergeCell ref="Q6:U6"/>
    <mergeCell ref="V6:AA6"/>
    <mergeCell ref="AB6:CU6"/>
    <mergeCell ref="AB26:AI26"/>
    <mergeCell ref="AJ26:AQ26"/>
    <mergeCell ref="AR26:AY26"/>
    <mergeCell ref="A7:P7"/>
    <mergeCell ref="Q7:U7"/>
    <mergeCell ref="V7:AA7"/>
    <mergeCell ref="AB7:AY7"/>
    <mergeCell ref="AZ7:CU7"/>
    <mergeCell ref="A8:P8"/>
    <mergeCell ref="Q8:U8"/>
    <mergeCell ref="V8:AA8"/>
    <mergeCell ref="AB8:AY8"/>
    <mergeCell ref="AZ8:BW8"/>
    <mergeCell ref="A10:P10"/>
    <mergeCell ref="Q10:U10"/>
    <mergeCell ref="V10:AA10"/>
    <mergeCell ref="AB10:AY10"/>
    <mergeCell ref="AZ10:BW10"/>
    <mergeCell ref="BX10:CU10"/>
    <mergeCell ref="BX8:CU8"/>
    <mergeCell ref="A9:P9"/>
    <mergeCell ref="Q9:U9"/>
    <mergeCell ref="V9:AA9"/>
    <mergeCell ref="AB9:AY9"/>
    <mergeCell ref="AZ9:BW9"/>
    <mergeCell ref="BX9:CU9"/>
    <mergeCell ref="A12:P12"/>
    <mergeCell ref="Q12:U12"/>
    <mergeCell ref="V12:AA12"/>
    <mergeCell ref="AB12:AY12"/>
    <mergeCell ref="AZ12:BW12"/>
    <mergeCell ref="BX12:CU12"/>
    <mergeCell ref="A11:P11"/>
    <mergeCell ref="Q11:U11"/>
    <mergeCell ref="V11:AA11"/>
    <mergeCell ref="AB11:AY11"/>
    <mergeCell ref="AZ11:BW11"/>
    <mergeCell ref="BX11:CU11"/>
    <mergeCell ref="BD13:BE13"/>
    <mergeCell ref="BL13:BM13"/>
    <mergeCell ref="BT13:BU13"/>
    <mergeCell ref="CB13:CC13"/>
    <mergeCell ref="CJ13:CK13"/>
    <mergeCell ref="CR13:CS13"/>
    <mergeCell ref="A13:P13"/>
    <mergeCell ref="Q13:U13"/>
    <mergeCell ref="V13:AA13"/>
    <mergeCell ref="AF13:AG13"/>
    <mergeCell ref="AN13:AO13"/>
    <mergeCell ref="AV13:AW13"/>
    <mergeCell ref="AZ14:BG14"/>
    <mergeCell ref="BH14:BO14"/>
    <mergeCell ref="BP14:BW14"/>
    <mergeCell ref="BX14:CE14"/>
    <mergeCell ref="CF14:CM14"/>
    <mergeCell ref="CN14:CU14"/>
    <mergeCell ref="A14:P14"/>
    <mergeCell ref="Q14:U14"/>
    <mergeCell ref="V14:AA14"/>
    <mergeCell ref="AB14:AI14"/>
    <mergeCell ref="AJ14:AQ14"/>
    <mergeCell ref="AR14:AY14"/>
    <mergeCell ref="AZ15:BG15"/>
    <mergeCell ref="BH15:BO15"/>
    <mergeCell ref="BP15:BW15"/>
    <mergeCell ref="BX15:CE15"/>
    <mergeCell ref="CF15:CM15"/>
    <mergeCell ref="CN15:CU15"/>
    <mergeCell ref="A15:P15"/>
    <mergeCell ref="Q15:U15"/>
    <mergeCell ref="V15:AA15"/>
    <mergeCell ref="AB15:AI15"/>
    <mergeCell ref="AJ15:AQ15"/>
    <mergeCell ref="AR15:AY15"/>
    <mergeCell ref="AZ16:BG16"/>
    <mergeCell ref="BH16:BO16"/>
    <mergeCell ref="BP16:BW16"/>
    <mergeCell ref="BX16:CE16"/>
    <mergeCell ref="CF16:CM16"/>
    <mergeCell ref="CN16:CU16"/>
    <mergeCell ref="A16:P16"/>
    <mergeCell ref="Q16:U16"/>
    <mergeCell ref="V16:AA16"/>
    <mergeCell ref="AB16:AI16"/>
    <mergeCell ref="AJ16:AQ16"/>
    <mergeCell ref="AR16:AY16"/>
    <mergeCell ref="AZ17:BG17"/>
    <mergeCell ref="BH17:BO17"/>
    <mergeCell ref="BP17:BW17"/>
    <mergeCell ref="BX17:CE17"/>
    <mergeCell ref="CF17:CM17"/>
    <mergeCell ref="CN17:CU17"/>
    <mergeCell ref="A17:P17"/>
    <mergeCell ref="Q17:U17"/>
    <mergeCell ref="V17:AA17"/>
    <mergeCell ref="AB17:AI17"/>
    <mergeCell ref="AJ17:AQ17"/>
    <mergeCell ref="AR17:AY17"/>
    <mergeCell ref="AZ18:BG20"/>
    <mergeCell ref="BH18:BO20"/>
    <mergeCell ref="BP18:BW20"/>
    <mergeCell ref="BX18:CE20"/>
    <mergeCell ref="CF18:CM20"/>
    <mergeCell ref="CN18:CU20"/>
    <mergeCell ref="A18:P18"/>
    <mergeCell ref="Q18:U20"/>
    <mergeCell ref="V18:AA20"/>
    <mergeCell ref="AB18:AI20"/>
    <mergeCell ref="AJ18:AQ20"/>
    <mergeCell ref="AR18:AY20"/>
    <mergeCell ref="A19:P19"/>
    <mergeCell ref="A20:P20"/>
    <mergeCell ref="AZ21:BG24"/>
    <mergeCell ref="BH21:BO24"/>
    <mergeCell ref="BP21:BW24"/>
    <mergeCell ref="BX21:CE24"/>
    <mergeCell ref="CF21:CM24"/>
    <mergeCell ref="CN21:CU24"/>
    <mergeCell ref="A21:P21"/>
    <mergeCell ref="Q21:U24"/>
    <mergeCell ref="V21:AA24"/>
    <mergeCell ref="AB21:AI24"/>
    <mergeCell ref="AJ21:AQ24"/>
    <mergeCell ref="AR21:AY24"/>
    <mergeCell ref="A22:P22"/>
    <mergeCell ref="A23:P23"/>
    <mergeCell ref="A24:P24"/>
    <mergeCell ref="AZ25:BG25"/>
    <mergeCell ref="BH25:BO25"/>
    <mergeCell ref="BP25:BW25"/>
    <mergeCell ref="BX25:CE25"/>
    <mergeCell ref="CF25:CM25"/>
    <mergeCell ref="CN25:CU25"/>
    <mergeCell ref="A25:P25"/>
    <mergeCell ref="Q25:U25"/>
    <mergeCell ref="V25:AA25"/>
    <mergeCell ref="AB25:AI25"/>
    <mergeCell ref="AJ25:AQ25"/>
    <mergeCell ref="AR25:AY25"/>
    <mergeCell ref="AZ26:BG28"/>
    <mergeCell ref="BH26:BO28"/>
    <mergeCell ref="BP26:BW28"/>
    <mergeCell ref="BX26:CE28"/>
    <mergeCell ref="CF26:CM28"/>
    <mergeCell ref="CN26:CU28"/>
    <mergeCell ref="A26:P26"/>
    <mergeCell ref="Q26:U28"/>
    <mergeCell ref="V26:AA28"/>
    <mergeCell ref="A27:P27"/>
    <mergeCell ref="A28:P28"/>
    <mergeCell ref="AB27:AI27"/>
    <mergeCell ref="AJ27:AQ27"/>
    <mergeCell ref="AR27:AY27"/>
    <mergeCell ref="AJ28:AQ28"/>
    <mergeCell ref="AR28:AY28"/>
    <mergeCell ref="AB28:AI28"/>
    <mergeCell ref="AZ29:BG29"/>
    <mergeCell ref="BH29:BO29"/>
    <mergeCell ref="BP29:BW29"/>
    <mergeCell ref="BX29:CE29"/>
    <mergeCell ref="CF29:CM29"/>
    <mergeCell ref="CN29:CU29"/>
    <mergeCell ref="A29:P29"/>
    <mergeCell ref="Q29:U29"/>
    <mergeCell ref="V29:AA29"/>
    <mergeCell ref="AB29:AI29"/>
    <mergeCell ref="AR29:AY29"/>
    <mergeCell ref="AJ29:AQ29"/>
  </mergeCells>
  <printOptions horizontalCentered="1"/>
  <pageMargins left="0.19685039370078741" right="0.19685039370078741" top="0.74803149606299213" bottom="0.7480314960629921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U228"/>
  <sheetViews>
    <sheetView view="pageBreakPreview" zoomScale="60" zoomScaleNormal="100" workbookViewId="0">
      <selection activeCell="AZ25" sqref="AZ25:BG25"/>
    </sheetView>
  </sheetViews>
  <sheetFormatPr defaultColWidth="1.6640625" defaultRowHeight="15.5"/>
  <cols>
    <col min="1" max="15" width="1.6640625" style="60"/>
    <col min="16" max="16" width="4.33203125" style="60" customWidth="1"/>
    <col min="17" max="27" width="1.6640625" style="60"/>
    <col min="28" max="28" width="4.6640625" style="60" customWidth="1"/>
    <col min="29" max="35" width="1.6640625" style="60"/>
    <col min="36" max="36" width="4" style="60" customWidth="1"/>
    <col min="37" max="43" width="1.6640625" style="60"/>
    <col min="44" max="44" width="4.44140625" style="60" customWidth="1"/>
    <col min="45" max="16384" width="1.6640625" style="60"/>
  </cols>
  <sheetData>
    <row r="1" spans="1:99" s="2" customFormat="1" ht="13">
      <c r="CU1" s="3" t="s">
        <v>182</v>
      </c>
    </row>
    <row r="2" spans="1:99" s="2" customFormat="1" ht="13"/>
    <row r="3" spans="1:99">
      <c r="A3" s="224" t="s">
        <v>183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</row>
    <row r="4" spans="1:99">
      <c r="AL4" s="61" t="s">
        <v>54</v>
      </c>
      <c r="AN4" s="202" t="s">
        <v>181</v>
      </c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339">
        <v>20</v>
      </c>
      <c r="BE4" s="339"/>
      <c r="BF4" s="339"/>
      <c r="BG4" s="202" t="s">
        <v>1643</v>
      </c>
      <c r="BH4" s="202"/>
      <c r="BI4" s="202"/>
      <c r="BK4" s="60" t="s">
        <v>5</v>
      </c>
    </row>
    <row r="6" spans="1:99" s="2" customFormat="1" ht="13">
      <c r="A6" s="358" t="s">
        <v>55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60"/>
      <c r="Q6" s="358" t="s">
        <v>56</v>
      </c>
      <c r="R6" s="359"/>
      <c r="S6" s="359"/>
      <c r="T6" s="359"/>
      <c r="U6" s="360"/>
      <c r="V6" s="307" t="s">
        <v>184</v>
      </c>
      <c r="W6" s="308"/>
      <c r="X6" s="308"/>
      <c r="Y6" s="308"/>
      <c r="Z6" s="308"/>
      <c r="AA6" s="309"/>
      <c r="AB6" s="355" t="s">
        <v>185</v>
      </c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7"/>
    </row>
    <row r="7" spans="1:99" s="2" customFormat="1" ht="13">
      <c r="A7" s="364" t="s">
        <v>59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6"/>
      <c r="Q7" s="364" t="s">
        <v>186</v>
      </c>
      <c r="R7" s="365"/>
      <c r="S7" s="365"/>
      <c r="T7" s="365"/>
      <c r="U7" s="366"/>
      <c r="V7" s="369" t="s">
        <v>187</v>
      </c>
      <c r="W7" s="370"/>
      <c r="X7" s="370"/>
      <c r="Y7" s="370"/>
      <c r="Z7" s="370"/>
      <c r="AA7" s="371"/>
      <c r="AB7" s="358" t="s">
        <v>188</v>
      </c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60"/>
      <c r="AZ7" s="355" t="s">
        <v>37</v>
      </c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/>
      <c r="CT7" s="356"/>
      <c r="CU7" s="357"/>
    </row>
    <row r="8" spans="1:99" s="2" customFormat="1" ht="13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6"/>
      <c r="Q8" s="364"/>
      <c r="R8" s="365"/>
      <c r="S8" s="365"/>
      <c r="T8" s="365"/>
      <c r="U8" s="366"/>
      <c r="V8" s="369" t="s">
        <v>189</v>
      </c>
      <c r="W8" s="370"/>
      <c r="X8" s="370"/>
      <c r="Y8" s="370"/>
      <c r="Z8" s="370"/>
      <c r="AA8" s="371"/>
      <c r="AB8" s="364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6"/>
      <c r="AZ8" s="358" t="s">
        <v>190</v>
      </c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  <c r="BL8" s="359"/>
      <c r="BM8" s="359"/>
      <c r="BN8" s="359"/>
      <c r="BO8" s="359"/>
      <c r="BP8" s="359"/>
      <c r="BQ8" s="359"/>
      <c r="BR8" s="359"/>
      <c r="BS8" s="359"/>
      <c r="BT8" s="359"/>
      <c r="BU8" s="359"/>
      <c r="BV8" s="359"/>
      <c r="BW8" s="360"/>
      <c r="BX8" s="358" t="s">
        <v>190</v>
      </c>
      <c r="BY8" s="359"/>
      <c r="BZ8" s="359"/>
      <c r="CA8" s="359"/>
      <c r="CB8" s="359"/>
      <c r="CC8" s="359"/>
      <c r="CD8" s="359"/>
      <c r="CE8" s="359"/>
      <c r="CF8" s="359"/>
      <c r="CG8" s="359"/>
      <c r="CH8" s="359"/>
      <c r="CI8" s="359"/>
      <c r="CJ8" s="359"/>
      <c r="CK8" s="359"/>
      <c r="CL8" s="359"/>
      <c r="CM8" s="359"/>
      <c r="CN8" s="359"/>
      <c r="CO8" s="359"/>
      <c r="CP8" s="359"/>
      <c r="CQ8" s="359"/>
      <c r="CR8" s="359"/>
      <c r="CS8" s="359"/>
      <c r="CT8" s="359"/>
      <c r="CU8" s="360"/>
    </row>
    <row r="9" spans="1:99" s="2" customFormat="1" ht="13">
      <c r="A9" s="364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6"/>
      <c r="Q9" s="364"/>
      <c r="R9" s="365"/>
      <c r="S9" s="365"/>
      <c r="T9" s="365"/>
      <c r="U9" s="366"/>
      <c r="V9" s="369"/>
      <c r="W9" s="370"/>
      <c r="X9" s="370"/>
      <c r="Y9" s="370"/>
      <c r="Z9" s="370"/>
      <c r="AA9" s="371"/>
      <c r="AB9" s="364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6"/>
      <c r="AZ9" s="364" t="s">
        <v>191</v>
      </c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6"/>
      <c r="BX9" s="364" t="s">
        <v>192</v>
      </c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5"/>
      <c r="CK9" s="365"/>
      <c r="CL9" s="365"/>
      <c r="CM9" s="365"/>
      <c r="CN9" s="365"/>
      <c r="CO9" s="365"/>
      <c r="CP9" s="365"/>
      <c r="CQ9" s="365"/>
      <c r="CR9" s="365"/>
      <c r="CS9" s="365"/>
      <c r="CT9" s="365"/>
      <c r="CU9" s="366"/>
    </row>
    <row r="10" spans="1:99" s="2" customFormat="1" ht="13">
      <c r="A10" s="364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6"/>
      <c r="Q10" s="364"/>
      <c r="R10" s="365"/>
      <c r="S10" s="365"/>
      <c r="T10" s="365"/>
      <c r="U10" s="366"/>
      <c r="V10" s="369"/>
      <c r="W10" s="370"/>
      <c r="X10" s="370"/>
      <c r="Y10" s="370"/>
      <c r="Z10" s="370"/>
      <c r="AA10" s="371"/>
      <c r="AB10" s="364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6"/>
      <c r="AZ10" s="364" t="s">
        <v>193</v>
      </c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6"/>
      <c r="BX10" s="364" t="s">
        <v>194</v>
      </c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6"/>
    </row>
    <row r="11" spans="1:99" s="2" customFormat="1" ht="13">
      <c r="A11" s="364" t="s">
        <v>1478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6"/>
      <c r="Q11" s="364"/>
      <c r="R11" s="365"/>
      <c r="S11" s="365"/>
      <c r="T11" s="365"/>
      <c r="U11" s="366"/>
      <c r="V11" s="369"/>
      <c r="W11" s="370"/>
      <c r="X11" s="370"/>
      <c r="Y11" s="370"/>
      <c r="Z11" s="370"/>
      <c r="AA11" s="371"/>
      <c r="AB11" s="364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6"/>
      <c r="AZ11" s="364" t="s">
        <v>195</v>
      </c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6"/>
      <c r="BX11" s="364" t="s">
        <v>196</v>
      </c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6"/>
    </row>
    <row r="12" spans="1:99" s="2" customFormat="1" ht="13">
      <c r="A12" s="364"/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6"/>
      <c r="Q12" s="364"/>
      <c r="R12" s="365"/>
      <c r="S12" s="365"/>
      <c r="T12" s="365"/>
      <c r="U12" s="366"/>
      <c r="V12" s="369"/>
      <c r="W12" s="370"/>
      <c r="X12" s="370"/>
      <c r="Y12" s="370"/>
      <c r="Z12" s="370"/>
      <c r="AA12" s="371"/>
      <c r="AB12" s="361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3"/>
      <c r="AZ12" s="361" t="s">
        <v>197</v>
      </c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3"/>
      <c r="BX12" s="361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3"/>
    </row>
    <row r="13" spans="1:99" s="2" customFormat="1" ht="13">
      <c r="A13" s="364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6"/>
      <c r="Q13" s="364"/>
      <c r="R13" s="365"/>
      <c r="S13" s="365"/>
      <c r="T13" s="365"/>
      <c r="U13" s="366"/>
      <c r="V13" s="369"/>
      <c r="W13" s="370"/>
      <c r="X13" s="370"/>
      <c r="Y13" s="370"/>
      <c r="Z13" s="370"/>
      <c r="AA13" s="371"/>
      <c r="AB13" s="64"/>
      <c r="AC13" s="65"/>
      <c r="AD13" s="65"/>
      <c r="AE13" s="66" t="s">
        <v>6</v>
      </c>
      <c r="AF13" s="295">
        <v>19</v>
      </c>
      <c r="AG13" s="295"/>
      <c r="AH13" s="65" t="s">
        <v>198</v>
      </c>
      <c r="AI13" s="9"/>
      <c r="AJ13" s="64"/>
      <c r="AK13" s="65"/>
      <c r="AL13" s="65"/>
      <c r="AM13" s="66" t="s">
        <v>6</v>
      </c>
      <c r="AN13" s="295">
        <v>20</v>
      </c>
      <c r="AO13" s="295"/>
      <c r="AP13" s="65" t="s">
        <v>198</v>
      </c>
      <c r="AQ13" s="9"/>
      <c r="AR13" s="64"/>
      <c r="AS13" s="65"/>
      <c r="AT13" s="65"/>
      <c r="AU13" s="66" t="s">
        <v>6</v>
      </c>
      <c r="AV13" s="295">
        <v>21</v>
      </c>
      <c r="AW13" s="295"/>
      <c r="AX13" s="65" t="s">
        <v>198</v>
      </c>
      <c r="AY13" s="9"/>
      <c r="AZ13" s="64"/>
      <c r="BA13" s="65"/>
      <c r="BB13" s="65"/>
      <c r="BC13" s="66" t="s">
        <v>6</v>
      </c>
      <c r="BD13" s="295">
        <v>19</v>
      </c>
      <c r="BE13" s="295"/>
      <c r="BF13" s="65" t="s">
        <v>198</v>
      </c>
      <c r="BG13" s="9"/>
      <c r="BH13" s="64"/>
      <c r="BI13" s="65"/>
      <c r="BJ13" s="65"/>
      <c r="BK13" s="66" t="s">
        <v>6</v>
      </c>
      <c r="BL13" s="295">
        <v>20</v>
      </c>
      <c r="BM13" s="295"/>
      <c r="BN13" s="65" t="s">
        <v>198</v>
      </c>
      <c r="BO13" s="9"/>
      <c r="BP13" s="64"/>
      <c r="BQ13" s="65"/>
      <c r="BR13" s="65"/>
      <c r="BS13" s="66" t="s">
        <v>6</v>
      </c>
      <c r="BT13" s="295">
        <v>21</v>
      </c>
      <c r="BU13" s="295"/>
      <c r="BV13" s="65" t="s">
        <v>198</v>
      </c>
      <c r="BW13" s="9"/>
      <c r="BX13" s="64"/>
      <c r="BY13" s="65"/>
      <c r="BZ13" s="65"/>
      <c r="CA13" s="66" t="s">
        <v>6</v>
      </c>
      <c r="CB13" s="295">
        <v>19</v>
      </c>
      <c r="CC13" s="295"/>
      <c r="CD13" s="65" t="s">
        <v>198</v>
      </c>
      <c r="CE13" s="9"/>
      <c r="CF13" s="64"/>
      <c r="CG13" s="65"/>
      <c r="CH13" s="65"/>
      <c r="CI13" s="66" t="s">
        <v>6</v>
      </c>
      <c r="CJ13" s="295">
        <v>20</v>
      </c>
      <c r="CK13" s="295"/>
      <c r="CL13" s="65" t="s">
        <v>198</v>
      </c>
      <c r="CM13" s="9"/>
      <c r="CN13" s="64"/>
      <c r="CO13" s="65"/>
      <c r="CP13" s="65"/>
      <c r="CQ13" s="66" t="s">
        <v>6</v>
      </c>
      <c r="CR13" s="295">
        <v>21</v>
      </c>
      <c r="CS13" s="295"/>
      <c r="CT13" s="65" t="s">
        <v>198</v>
      </c>
      <c r="CU13" s="9"/>
    </row>
    <row r="14" spans="1:99" s="2" customFormat="1" ht="13">
      <c r="A14" s="364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6"/>
      <c r="Q14" s="364"/>
      <c r="R14" s="365"/>
      <c r="S14" s="365"/>
      <c r="T14" s="365"/>
      <c r="U14" s="366"/>
      <c r="V14" s="369"/>
      <c r="W14" s="370"/>
      <c r="X14" s="370"/>
      <c r="Y14" s="370"/>
      <c r="Z14" s="370"/>
      <c r="AA14" s="371"/>
      <c r="AB14" s="364" t="s">
        <v>199</v>
      </c>
      <c r="AC14" s="365"/>
      <c r="AD14" s="365"/>
      <c r="AE14" s="365"/>
      <c r="AF14" s="365"/>
      <c r="AG14" s="365"/>
      <c r="AH14" s="365"/>
      <c r="AI14" s="366"/>
      <c r="AJ14" s="364" t="s">
        <v>200</v>
      </c>
      <c r="AK14" s="365"/>
      <c r="AL14" s="365"/>
      <c r="AM14" s="365"/>
      <c r="AN14" s="365"/>
      <c r="AO14" s="365"/>
      <c r="AP14" s="365"/>
      <c r="AQ14" s="366"/>
      <c r="AR14" s="364" t="s">
        <v>201</v>
      </c>
      <c r="AS14" s="365"/>
      <c r="AT14" s="365"/>
      <c r="AU14" s="365"/>
      <c r="AV14" s="365"/>
      <c r="AW14" s="365"/>
      <c r="AX14" s="365"/>
      <c r="AY14" s="366"/>
      <c r="AZ14" s="364" t="s">
        <v>199</v>
      </c>
      <c r="BA14" s="365"/>
      <c r="BB14" s="365"/>
      <c r="BC14" s="365"/>
      <c r="BD14" s="365"/>
      <c r="BE14" s="365"/>
      <c r="BF14" s="365"/>
      <c r="BG14" s="366"/>
      <c r="BH14" s="364" t="s">
        <v>200</v>
      </c>
      <c r="BI14" s="365"/>
      <c r="BJ14" s="365"/>
      <c r="BK14" s="365"/>
      <c r="BL14" s="365"/>
      <c r="BM14" s="365"/>
      <c r="BN14" s="365"/>
      <c r="BO14" s="366"/>
      <c r="BP14" s="364" t="s">
        <v>201</v>
      </c>
      <c r="BQ14" s="365"/>
      <c r="BR14" s="365"/>
      <c r="BS14" s="365"/>
      <c r="BT14" s="365"/>
      <c r="BU14" s="365"/>
      <c r="BV14" s="365"/>
      <c r="BW14" s="366"/>
      <c r="BX14" s="364" t="s">
        <v>199</v>
      </c>
      <c r="BY14" s="365"/>
      <c r="BZ14" s="365"/>
      <c r="CA14" s="365"/>
      <c r="CB14" s="365"/>
      <c r="CC14" s="365"/>
      <c r="CD14" s="365"/>
      <c r="CE14" s="366"/>
      <c r="CF14" s="364" t="s">
        <v>200</v>
      </c>
      <c r="CG14" s="365"/>
      <c r="CH14" s="365"/>
      <c r="CI14" s="365"/>
      <c r="CJ14" s="365"/>
      <c r="CK14" s="365"/>
      <c r="CL14" s="365"/>
      <c r="CM14" s="366"/>
      <c r="CN14" s="364" t="s">
        <v>201</v>
      </c>
      <c r="CO14" s="365"/>
      <c r="CP14" s="365"/>
      <c r="CQ14" s="365"/>
      <c r="CR14" s="365"/>
      <c r="CS14" s="365"/>
      <c r="CT14" s="365"/>
      <c r="CU14" s="366"/>
    </row>
    <row r="15" spans="1:99" s="2" customFormat="1" ht="13">
      <c r="A15" s="367"/>
      <c r="B15" s="368"/>
      <c r="C15" s="368"/>
      <c r="D15" s="368"/>
      <c r="E15" s="368"/>
      <c r="F15" s="368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64"/>
      <c r="R15" s="365"/>
      <c r="S15" s="365"/>
      <c r="T15" s="365"/>
      <c r="U15" s="366"/>
      <c r="V15" s="369"/>
      <c r="W15" s="370"/>
      <c r="X15" s="370"/>
      <c r="Y15" s="370"/>
      <c r="Z15" s="370"/>
      <c r="AA15" s="371"/>
      <c r="AB15" s="364" t="s">
        <v>202</v>
      </c>
      <c r="AC15" s="365"/>
      <c r="AD15" s="365"/>
      <c r="AE15" s="365"/>
      <c r="AF15" s="365"/>
      <c r="AG15" s="365"/>
      <c r="AH15" s="365"/>
      <c r="AI15" s="366"/>
      <c r="AJ15" s="364" t="s">
        <v>203</v>
      </c>
      <c r="AK15" s="365"/>
      <c r="AL15" s="365"/>
      <c r="AM15" s="365"/>
      <c r="AN15" s="365"/>
      <c r="AO15" s="365"/>
      <c r="AP15" s="365"/>
      <c r="AQ15" s="366"/>
      <c r="AR15" s="364" t="s">
        <v>203</v>
      </c>
      <c r="AS15" s="365"/>
      <c r="AT15" s="365"/>
      <c r="AU15" s="365"/>
      <c r="AV15" s="365"/>
      <c r="AW15" s="365"/>
      <c r="AX15" s="365"/>
      <c r="AY15" s="366"/>
      <c r="AZ15" s="364" t="s">
        <v>202</v>
      </c>
      <c r="BA15" s="365"/>
      <c r="BB15" s="365"/>
      <c r="BC15" s="365"/>
      <c r="BD15" s="365"/>
      <c r="BE15" s="365"/>
      <c r="BF15" s="365"/>
      <c r="BG15" s="366"/>
      <c r="BH15" s="364" t="s">
        <v>203</v>
      </c>
      <c r="BI15" s="365"/>
      <c r="BJ15" s="365"/>
      <c r="BK15" s="365"/>
      <c r="BL15" s="365"/>
      <c r="BM15" s="365"/>
      <c r="BN15" s="365"/>
      <c r="BO15" s="366"/>
      <c r="BP15" s="364" t="s">
        <v>203</v>
      </c>
      <c r="BQ15" s="365"/>
      <c r="BR15" s="365"/>
      <c r="BS15" s="365"/>
      <c r="BT15" s="365"/>
      <c r="BU15" s="365"/>
      <c r="BV15" s="365"/>
      <c r="BW15" s="366"/>
      <c r="BX15" s="364" t="s">
        <v>202</v>
      </c>
      <c r="BY15" s="365"/>
      <c r="BZ15" s="365"/>
      <c r="CA15" s="365"/>
      <c r="CB15" s="365"/>
      <c r="CC15" s="365"/>
      <c r="CD15" s="365"/>
      <c r="CE15" s="366"/>
      <c r="CF15" s="364" t="s">
        <v>203</v>
      </c>
      <c r="CG15" s="365"/>
      <c r="CH15" s="365"/>
      <c r="CI15" s="365"/>
      <c r="CJ15" s="365"/>
      <c r="CK15" s="365"/>
      <c r="CL15" s="365"/>
      <c r="CM15" s="366"/>
      <c r="CN15" s="364" t="s">
        <v>203</v>
      </c>
      <c r="CO15" s="365"/>
      <c r="CP15" s="365"/>
      <c r="CQ15" s="365"/>
      <c r="CR15" s="365"/>
      <c r="CS15" s="365"/>
      <c r="CT15" s="365"/>
      <c r="CU15" s="366"/>
    </row>
    <row r="16" spans="1:99" s="2" customFormat="1" ht="13">
      <c r="A16" s="361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3"/>
      <c r="Q16" s="361"/>
      <c r="R16" s="362"/>
      <c r="S16" s="362"/>
      <c r="T16" s="362"/>
      <c r="U16" s="363"/>
      <c r="V16" s="310"/>
      <c r="W16" s="311"/>
      <c r="X16" s="311"/>
      <c r="Y16" s="311"/>
      <c r="Z16" s="311"/>
      <c r="AA16" s="312"/>
      <c r="AB16" s="361" t="s">
        <v>7</v>
      </c>
      <c r="AC16" s="362"/>
      <c r="AD16" s="362"/>
      <c r="AE16" s="362"/>
      <c r="AF16" s="362"/>
      <c r="AG16" s="362"/>
      <c r="AH16" s="362"/>
      <c r="AI16" s="363"/>
      <c r="AJ16" s="361" t="s">
        <v>204</v>
      </c>
      <c r="AK16" s="362"/>
      <c r="AL16" s="362"/>
      <c r="AM16" s="362"/>
      <c r="AN16" s="362"/>
      <c r="AO16" s="362"/>
      <c r="AP16" s="362"/>
      <c r="AQ16" s="363"/>
      <c r="AR16" s="361" t="s">
        <v>204</v>
      </c>
      <c r="AS16" s="362"/>
      <c r="AT16" s="362"/>
      <c r="AU16" s="362"/>
      <c r="AV16" s="362"/>
      <c r="AW16" s="362"/>
      <c r="AX16" s="362"/>
      <c r="AY16" s="363"/>
      <c r="AZ16" s="361" t="s">
        <v>7</v>
      </c>
      <c r="BA16" s="362"/>
      <c r="BB16" s="362"/>
      <c r="BC16" s="362"/>
      <c r="BD16" s="362"/>
      <c r="BE16" s="362"/>
      <c r="BF16" s="362"/>
      <c r="BG16" s="363"/>
      <c r="BH16" s="361" t="s">
        <v>204</v>
      </c>
      <c r="BI16" s="362"/>
      <c r="BJ16" s="362"/>
      <c r="BK16" s="362"/>
      <c r="BL16" s="362"/>
      <c r="BM16" s="362"/>
      <c r="BN16" s="362"/>
      <c r="BO16" s="363"/>
      <c r="BP16" s="361" t="s">
        <v>204</v>
      </c>
      <c r="BQ16" s="362"/>
      <c r="BR16" s="362"/>
      <c r="BS16" s="362"/>
      <c r="BT16" s="362"/>
      <c r="BU16" s="362"/>
      <c r="BV16" s="362"/>
      <c r="BW16" s="363"/>
      <c r="BX16" s="361" t="s">
        <v>7</v>
      </c>
      <c r="BY16" s="362"/>
      <c r="BZ16" s="362"/>
      <c r="CA16" s="362"/>
      <c r="CB16" s="362"/>
      <c r="CC16" s="362"/>
      <c r="CD16" s="362"/>
      <c r="CE16" s="363"/>
      <c r="CF16" s="361" t="s">
        <v>204</v>
      </c>
      <c r="CG16" s="362"/>
      <c r="CH16" s="362"/>
      <c r="CI16" s="362"/>
      <c r="CJ16" s="362"/>
      <c r="CK16" s="362"/>
      <c r="CL16" s="362"/>
      <c r="CM16" s="363"/>
      <c r="CN16" s="361" t="s">
        <v>204</v>
      </c>
      <c r="CO16" s="362"/>
      <c r="CP16" s="362"/>
      <c r="CQ16" s="362"/>
      <c r="CR16" s="362"/>
      <c r="CS16" s="362"/>
      <c r="CT16" s="362"/>
      <c r="CU16" s="363"/>
    </row>
    <row r="17" spans="1:99" s="2" customFormat="1" ht="13">
      <c r="A17" s="355">
        <v>1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7"/>
      <c r="Q17" s="358">
        <v>2</v>
      </c>
      <c r="R17" s="359"/>
      <c r="S17" s="359"/>
      <c r="T17" s="359"/>
      <c r="U17" s="360"/>
      <c r="V17" s="358">
        <v>3</v>
      </c>
      <c r="W17" s="359"/>
      <c r="X17" s="359"/>
      <c r="Y17" s="359"/>
      <c r="Z17" s="359"/>
      <c r="AA17" s="360"/>
      <c r="AB17" s="354">
        <v>4</v>
      </c>
      <c r="AC17" s="354"/>
      <c r="AD17" s="354"/>
      <c r="AE17" s="354"/>
      <c r="AF17" s="354"/>
      <c r="AG17" s="354"/>
      <c r="AH17" s="354"/>
      <c r="AI17" s="354"/>
      <c r="AJ17" s="354">
        <v>5</v>
      </c>
      <c r="AK17" s="354"/>
      <c r="AL17" s="354"/>
      <c r="AM17" s="354"/>
      <c r="AN17" s="354"/>
      <c r="AO17" s="354"/>
      <c r="AP17" s="354"/>
      <c r="AQ17" s="354"/>
      <c r="AR17" s="354">
        <v>6</v>
      </c>
      <c r="AS17" s="354"/>
      <c r="AT17" s="354"/>
      <c r="AU17" s="354"/>
      <c r="AV17" s="354"/>
      <c r="AW17" s="354"/>
      <c r="AX17" s="354"/>
      <c r="AY17" s="354"/>
      <c r="AZ17" s="354">
        <v>7</v>
      </c>
      <c r="BA17" s="354"/>
      <c r="BB17" s="354"/>
      <c r="BC17" s="354"/>
      <c r="BD17" s="354"/>
      <c r="BE17" s="354"/>
      <c r="BF17" s="354"/>
      <c r="BG17" s="354"/>
      <c r="BH17" s="354">
        <v>8</v>
      </c>
      <c r="BI17" s="354"/>
      <c r="BJ17" s="354"/>
      <c r="BK17" s="354"/>
      <c r="BL17" s="354"/>
      <c r="BM17" s="354"/>
      <c r="BN17" s="354"/>
      <c r="BO17" s="354"/>
      <c r="BP17" s="354">
        <v>9</v>
      </c>
      <c r="BQ17" s="354"/>
      <c r="BR17" s="354"/>
      <c r="BS17" s="354"/>
      <c r="BT17" s="354"/>
      <c r="BU17" s="354"/>
      <c r="BV17" s="354"/>
      <c r="BW17" s="354"/>
      <c r="BX17" s="354">
        <v>10</v>
      </c>
      <c r="BY17" s="354"/>
      <c r="BZ17" s="354"/>
      <c r="CA17" s="354"/>
      <c r="CB17" s="354"/>
      <c r="CC17" s="354"/>
      <c r="CD17" s="354"/>
      <c r="CE17" s="354"/>
      <c r="CF17" s="354">
        <v>11</v>
      </c>
      <c r="CG17" s="354"/>
      <c r="CH17" s="354"/>
      <c r="CI17" s="354"/>
      <c r="CJ17" s="354"/>
      <c r="CK17" s="354"/>
      <c r="CL17" s="354"/>
      <c r="CM17" s="354"/>
      <c r="CN17" s="354">
        <v>12</v>
      </c>
      <c r="CO17" s="354"/>
      <c r="CP17" s="354"/>
      <c r="CQ17" s="354"/>
      <c r="CR17" s="354"/>
      <c r="CS17" s="354"/>
      <c r="CT17" s="354"/>
      <c r="CU17" s="354"/>
    </row>
    <row r="18" spans="1:99" s="2" customFormat="1" ht="13">
      <c r="A18" s="299" t="s">
        <v>205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282" t="s">
        <v>206</v>
      </c>
      <c r="R18" s="283"/>
      <c r="S18" s="283"/>
      <c r="T18" s="283"/>
      <c r="U18" s="284"/>
      <c r="V18" s="282" t="s">
        <v>113</v>
      </c>
      <c r="W18" s="283"/>
      <c r="X18" s="283"/>
      <c r="Y18" s="283"/>
      <c r="Z18" s="283"/>
      <c r="AA18" s="284"/>
      <c r="AB18" s="345">
        <f>SUM(AB21:AI30)</f>
        <v>3331606</v>
      </c>
      <c r="AC18" s="346"/>
      <c r="AD18" s="346"/>
      <c r="AE18" s="346"/>
      <c r="AF18" s="346"/>
      <c r="AG18" s="346"/>
      <c r="AH18" s="346"/>
      <c r="AI18" s="347"/>
      <c r="AJ18" s="345">
        <f>SUM(AJ21:AQ30)</f>
        <v>3304983</v>
      </c>
      <c r="AK18" s="346"/>
      <c r="AL18" s="346"/>
      <c r="AM18" s="346"/>
      <c r="AN18" s="346"/>
      <c r="AO18" s="346"/>
      <c r="AP18" s="346"/>
      <c r="AQ18" s="347"/>
      <c r="AR18" s="345">
        <f>SUM(AR21:AY30)</f>
        <v>3227216</v>
      </c>
      <c r="AS18" s="346"/>
      <c r="AT18" s="346"/>
      <c r="AU18" s="346"/>
      <c r="AV18" s="346"/>
      <c r="AW18" s="346"/>
      <c r="AX18" s="346"/>
      <c r="AY18" s="347"/>
      <c r="AZ18" s="345">
        <f>SUM(AZ21:BG30)</f>
        <v>3331606</v>
      </c>
      <c r="BA18" s="346"/>
      <c r="BB18" s="346"/>
      <c r="BC18" s="346"/>
      <c r="BD18" s="346"/>
      <c r="BE18" s="346"/>
      <c r="BF18" s="346"/>
      <c r="BG18" s="347"/>
      <c r="BH18" s="345">
        <f>SUM(BH21:BO30)</f>
        <v>3304983</v>
      </c>
      <c r="BI18" s="346"/>
      <c r="BJ18" s="346"/>
      <c r="BK18" s="346"/>
      <c r="BL18" s="346"/>
      <c r="BM18" s="346"/>
      <c r="BN18" s="346"/>
      <c r="BO18" s="347"/>
      <c r="BP18" s="345">
        <f>SUM(BP21:BW30)</f>
        <v>3227216</v>
      </c>
      <c r="BQ18" s="346"/>
      <c r="BR18" s="346"/>
      <c r="BS18" s="346"/>
      <c r="BT18" s="346"/>
      <c r="BU18" s="346"/>
      <c r="BV18" s="346"/>
      <c r="BW18" s="347"/>
      <c r="BX18" s="345">
        <f t="shared" ref="BX18" si="0">SUM(BX21:CE28)</f>
        <v>0</v>
      </c>
      <c r="BY18" s="346"/>
      <c r="BZ18" s="346"/>
      <c r="CA18" s="346"/>
      <c r="CB18" s="346"/>
      <c r="CC18" s="346"/>
      <c r="CD18" s="346"/>
      <c r="CE18" s="347"/>
      <c r="CF18" s="345">
        <f t="shared" ref="CF18" si="1">SUM(CF21:CM28)</f>
        <v>0</v>
      </c>
      <c r="CG18" s="346"/>
      <c r="CH18" s="346"/>
      <c r="CI18" s="346"/>
      <c r="CJ18" s="346"/>
      <c r="CK18" s="346"/>
      <c r="CL18" s="346"/>
      <c r="CM18" s="347"/>
      <c r="CN18" s="345">
        <f t="shared" ref="CN18" si="2">SUM(CN21:CU28)</f>
        <v>0</v>
      </c>
      <c r="CO18" s="346"/>
      <c r="CP18" s="346"/>
      <c r="CQ18" s="346"/>
      <c r="CR18" s="346"/>
      <c r="CS18" s="346"/>
      <c r="CT18" s="346"/>
      <c r="CU18" s="347"/>
    </row>
    <row r="19" spans="1:99" s="2" customFormat="1" ht="13">
      <c r="A19" s="299" t="s">
        <v>207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1"/>
      <c r="R19" s="302"/>
      <c r="S19" s="302"/>
      <c r="T19" s="302"/>
      <c r="U19" s="303"/>
      <c r="V19" s="301"/>
      <c r="W19" s="302"/>
      <c r="X19" s="302"/>
      <c r="Y19" s="302"/>
      <c r="Z19" s="302"/>
      <c r="AA19" s="303"/>
      <c r="AB19" s="348"/>
      <c r="AC19" s="349"/>
      <c r="AD19" s="349"/>
      <c r="AE19" s="349"/>
      <c r="AF19" s="349"/>
      <c r="AG19" s="349"/>
      <c r="AH19" s="349"/>
      <c r="AI19" s="350"/>
      <c r="AJ19" s="348"/>
      <c r="AK19" s="349"/>
      <c r="AL19" s="349"/>
      <c r="AM19" s="349"/>
      <c r="AN19" s="349"/>
      <c r="AO19" s="349"/>
      <c r="AP19" s="349"/>
      <c r="AQ19" s="350"/>
      <c r="AR19" s="348"/>
      <c r="AS19" s="349"/>
      <c r="AT19" s="349"/>
      <c r="AU19" s="349"/>
      <c r="AV19" s="349"/>
      <c r="AW19" s="349"/>
      <c r="AX19" s="349"/>
      <c r="AY19" s="350"/>
      <c r="AZ19" s="348"/>
      <c r="BA19" s="349"/>
      <c r="BB19" s="349"/>
      <c r="BC19" s="349"/>
      <c r="BD19" s="349"/>
      <c r="BE19" s="349"/>
      <c r="BF19" s="349"/>
      <c r="BG19" s="350"/>
      <c r="BH19" s="348"/>
      <c r="BI19" s="349"/>
      <c r="BJ19" s="349"/>
      <c r="BK19" s="349"/>
      <c r="BL19" s="349"/>
      <c r="BM19" s="349"/>
      <c r="BN19" s="349"/>
      <c r="BO19" s="350"/>
      <c r="BP19" s="348"/>
      <c r="BQ19" s="349"/>
      <c r="BR19" s="349"/>
      <c r="BS19" s="349"/>
      <c r="BT19" s="349"/>
      <c r="BU19" s="349"/>
      <c r="BV19" s="349"/>
      <c r="BW19" s="350"/>
      <c r="BX19" s="348"/>
      <c r="BY19" s="349"/>
      <c r="BZ19" s="349"/>
      <c r="CA19" s="349"/>
      <c r="CB19" s="349"/>
      <c r="CC19" s="349"/>
      <c r="CD19" s="349"/>
      <c r="CE19" s="350"/>
      <c r="CF19" s="348"/>
      <c r="CG19" s="349"/>
      <c r="CH19" s="349"/>
      <c r="CI19" s="349"/>
      <c r="CJ19" s="349"/>
      <c r="CK19" s="349"/>
      <c r="CL19" s="349"/>
      <c r="CM19" s="350"/>
      <c r="CN19" s="348"/>
      <c r="CO19" s="349"/>
      <c r="CP19" s="349"/>
      <c r="CQ19" s="349"/>
      <c r="CR19" s="349"/>
      <c r="CS19" s="349"/>
      <c r="CT19" s="349"/>
      <c r="CU19" s="350"/>
    </row>
    <row r="20" spans="1:99" s="2" customFormat="1" ht="13">
      <c r="A20" s="278" t="s">
        <v>208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85"/>
      <c r="R20" s="286"/>
      <c r="S20" s="286"/>
      <c r="T20" s="286"/>
      <c r="U20" s="287"/>
      <c r="V20" s="285"/>
      <c r="W20" s="286"/>
      <c r="X20" s="286"/>
      <c r="Y20" s="286"/>
      <c r="Z20" s="286"/>
      <c r="AA20" s="287"/>
      <c r="AB20" s="351"/>
      <c r="AC20" s="352"/>
      <c r="AD20" s="352"/>
      <c r="AE20" s="352"/>
      <c r="AF20" s="352"/>
      <c r="AG20" s="352"/>
      <c r="AH20" s="352"/>
      <c r="AI20" s="353"/>
      <c r="AJ20" s="351"/>
      <c r="AK20" s="352"/>
      <c r="AL20" s="352"/>
      <c r="AM20" s="352"/>
      <c r="AN20" s="352"/>
      <c r="AO20" s="352"/>
      <c r="AP20" s="352"/>
      <c r="AQ20" s="353"/>
      <c r="AR20" s="351"/>
      <c r="AS20" s="352"/>
      <c r="AT20" s="352"/>
      <c r="AU20" s="352"/>
      <c r="AV20" s="352"/>
      <c r="AW20" s="352"/>
      <c r="AX20" s="352"/>
      <c r="AY20" s="353"/>
      <c r="AZ20" s="351"/>
      <c r="BA20" s="352"/>
      <c r="BB20" s="352"/>
      <c r="BC20" s="352"/>
      <c r="BD20" s="352"/>
      <c r="BE20" s="352"/>
      <c r="BF20" s="352"/>
      <c r="BG20" s="353"/>
      <c r="BH20" s="351"/>
      <c r="BI20" s="352"/>
      <c r="BJ20" s="352"/>
      <c r="BK20" s="352"/>
      <c r="BL20" s="352"/>
      <c r="BM20" s="352"/>
      <c r="BN20" s="352"/>
      <c r="BO20" s="353"/>
      <c r="BP20" s="351"/>
      <c r="BQ20" s="352"/>
      <c r="BR20" s="352"/>
      <c r="BS20" s="352"/>
      <c r="BT20" s="352"/>
      <c r="BU20" s="352"/>
      <c r="BV20" s="352"/>
      <c r="BW20" s="353"/>
      <c r="BX20" s="351"/>
      <c r="BY20" s="352"/>
      <c r="BZ20" s="352"/>
      <c r="CA20" s="352"/>
      <c r="CB20" s="352"/>
      <c r="CC20" s="352"/>
      <c r="CD20" s="352"/>
      <c r="CE20" s="353"/>
      <c r="CF20" s="351"/>
      <c r="CG20" s="352"/>
      <c r="CH20" s="352"/>
      <c r="CI20" s="352"/>
      <c r="CJ20" s="352"/>
      <c r="CK20" s="352"/>
      <c r="CL20" s="352"/>
      <c r="CM20" s="353"/>
      <c r="CN20" s="351"/>
      <c r="CO20" s="352"/>
      <c r="CP20" s="352"/>
      <c r="CQ20" s="352"/>
      <c r="CR20" s="352"/>
      <c r="CS20" s="352"/>
      <c r="CT20" s="352"/>
      <c r="CU20" s="353"/>
    </row>
    <row r="21" spans="1:99" s="2" customFormat="1" ht="13">
      <c r="A21" s="280" t="s">
        <v>37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2" t="s">
        <v>209</v>
      </c>
      <c r="R21" s="283"/>
      <c r="S21" s="283"/>
      <c r="T21" s="283"/>
      <c r="U21" s="284"/>
      <c r="V21" s="282" t="s">
        <v>113</v>
      </c>
      <c r="W21" s="283"/>
      <c r="X21" s="283"/>
      <c r="Y21" s="283"/>
      <c r="Z21" s="283"/>
      <c r="AA21" s="284"/>
      <c r="AB21" s="345">
        <v>0</v>
      </c>
      <c r="AC21" s="346"/>
      <c r="AD21" s="346"/>
      <c r="AE21" s="346"/>
      <c r="AF21" s="346"/>
      <c r="AG21" s="346"/>
      <c r="AH21" s="346"/>
      <c r="AI21" s="347"/>
      <c r="AJ21" s="345">
        <v>0</v>
      </c>
      <c r="AK21" s="346"/>
      <c r="AL21" s="346"/>
      <c r="AM21" s="346"/>
      <c r="AN21" s="346"/>
      <c r="AO21" s="346"/>
      <c r="AP21" s="346"/>
      <c r="AQ21" s="347"/>
      <c r="AR21" s="345">
        <v>0</v>
      </c>
      <c r="AS21" s="346"/>
      <c r="AT21" s="346"/>
      <c r="AU21" s="346"/>
      <c r="AV21" s="346"/>
      <c r="AW21" s="346"/>
      <c r="AX21" s="346"/>
      <c r="AY21" s="347"/>
      <c r="AZ21" s="345">
        <f>AB21</f>
        <v>0</v>
      </c>
      <c r="BA21" s="346"/>
      <c r="BB21" s="346"/>
      <c r="BC21" s="346"/>
      <c r="BD21" s="346"/>
      <c r="BE21" s="346"/>
      <c r="BF21" s="346"/>
      <c r="BG21" s="347"/>
      <c r="BH21" s="345">
        <v>0</v>
      </c>
      <c r="BI21" s="346"/>
      <c r="BJ21" s="346"/>
      <c r="BK21" s="346"/>
      <c r="BL21" s="346"/>
      <c r="BM21" s="346"/>
      <c r="BN21" s="346"/>
      <c r="BO21" s="347"/>
      <c r="BP21" s="345">
        <v>0</v>
      </c>
      <c r="BQ21" s="346"/>
      <c r="BR21" s="346"/>
      <c r="BS21" s="346"/>
      <c r="BT21" s="346"/>
      <c r="BU21" s="346"/>
      <c r="BV21" s="346"/>
      <c r="BW21" s="347"/>
      <c r="BX21" s="345">
        <v>0</v>
      </c>
      <c r="BY21" s="346"/>
      <c r="BZ21" s="346"/>
      <c r="CA21" s="346"/>
      <c r="CB21" s="346"/>
      <c r="CC21" s="346"/>
      <c r="CD21" s="346"/>
      <c r="CE21" s="347"/>
      <c r="CF21" s="345">
        <v>0</v>
      </c>
      <c r="CG21" s="346"/>
      <c r="CH21" s="346"/>
      <c r="CI21" s="346"/>
      <c r="CJ21" s="346"/>
      <c r="CK21" s="346"/>
      <c r="CL21" s="346"/>
      <c r="CM21" s="347"/>
      <c r="CN21" s="345">
        <v>0</v>
      </c>
      <c r="CO21" s="346"/>
      <c r="CP21" s="346"/>
      <c r="CQ21" s="346"/>
      <c r="CR21" s="346"/>
      <c r="CS21" s="346"/>
      <c r="CT21" s="346"/>
      <c r="CU21" s="347"/>
    </row>
    <row r="22" spans="1:99" s="2" customFormat="1" ht="13">
      <c r="A22" s="299" t="s">
        <v>210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1"/>
      <c r="R22" s="302"/>
      <c r="S22" s="302"/>
      <c r="T22" s="302"/>
      <c r="U22" s="303"/>
      <c r="V22" s="301"/>
      <c r="W22" s="302"/>
      <c r="X22" s="302"/>
      <c r="Y22" s="302"/>
      <c r="Z22" s="302"/>
      <c r="AA22" s="303"/>
      <c r="AB22" s="348"/>
      <c r="AC22" s="349"/>
      <c r="AD22" s="349"/>
      <c r="AE22" s="349"/>
      <c r="AF22" s="349"/>
      <c r="AG22" s="349"/>
      <c r="AH22" s="349"/>
      <c r="AI22" s="350"/>
      <c r="AJ22" s="348"/>
      <c r="AK22" s="349"/>
      <c r="AL22" s="349"/>
      <c r="AM22" s="349"/>
      <c r="AN22" s="349"/>
      <c r="AO22" s="349"/>
      <c r="AP22" s="349"/>
      <c r="AQ22" s="350"/>
      <c r="AR22" s="348"/>
      <c r="AS22" s="349"/>
      <c r="AT22" s="349"/>
      <c r="AU22" s="349"/>
      <c r="AV22" s="349"/>
      <c r="AW22" s="349"/>
      <c r="AX22" s="349"/>
      <c r="AY22" s="350"/>
      <c r="AZ22" s="348"/>
      <c r="BA22" s="349"/>
      <c r="BB22" s="349"/>
      <c r="BC22" s="349"/>
      <c r="BD22" s="349"/>
      <c r="BE22" s="349"/>
      <c r="BF22" s="349"/>
      <c r="BG22" s="350"/>
      <c r="BH22" s="348"/>
      <c r="BI22" s="349"/>
      <c r="BJ22" s="349"/>
      <c r="BK22" s="349"/>
      <c r="BL22" s="349"/>
      <c r="BM22" s="349"/>
      <c r="BN22" s="349"/>
      <c r="BO22" s="350"/>
      <c r="BP22" s="348"/>
      <c r="BQ22" s="349"/>
      <c r="BR22" s="349"/>
      <c r="BS22" s="349"/>
      <c r="BT22" s="349"/>
      <c r="BU22" s="349"/>
      <c r="BV22" s="349"/>
      <c r="BW22" s="350"/>
      <c r="BX22" s="348"/>
      <c r="BY22" s="349"/>
      <c r="BZ22" s="349"/>
      <c r="CA22" s="349"/>
      <c r="CB22" s="349"/>
      <c r="CC22" s="349"/>
      <c r="CD22" s="349"/>
      <c r="CE22" s="350"/>
      <c r="CF22" s="348"/>
      <c r="CG22" s="349"/>
      <c r="CH22" s="349"/>
      <c r="CI22" s="349"/>
      <c r="CJ22" s="349"/>
      <c r="CK22" s="349"/>
      <c r="CL22" s="349"/>
      <c r="CM22" s="350"/>
      <c r="CN22" s="348"/>
      <c r="CO22" s="349"/>
      <c r="CP22" s="349"/>
      <c r="CQ22" s="349"/>
      <c r="CR22" s="349"/>
      <c r="CS22" s="349"/>
      <c r="CT22" s="349"/>
      <c r="CU22" s="350"/>
    </row>
    <row r="23" spans="1:99" s="2" customFormat="1" ht="13">
      <c r="A23" s="299" t="s">
        <v>211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1"/>
      <c r="R23" s="302"/>
      <c r="S23" s="302"/>
      <c r="T23" s="302"/>
      <c r="U23" s="303"/>
      <c r="V23" s="301"/>
      <c r="W23" s="302"/>
      <c r="X23" s="302"/>
      <c r="Y23" s="302"/>
      <c r="Z23" s="302"/>
      <c r="AA23" s="303"/>
      <c r="AB23" s="348"/>
      <c r="AC23" s="349"/>
      <c r="AD23" s="349"/>
      <c r="AE23" s="349"/>
      <c r="AF23" s="349"/>
      <c r="AG23" s="349"/>
      <c r="AH23" s="349"/>
      <c r="AI23" s="350"/>
      <c r="AJ23" s="348"/>
      <c r="AK23" s="349"/>
      <c r="AL23" s="349"/>
      <c r="AM23" s="349"/>
      <c r="AN23" s="349"/>
      <c r="AO23" s="349"/>
      <c r="AP23" s="349"/>
      <c r="AQ23" s="350"/>
      <c r="AR23" s="348"/>
      <c r="AS23" s="349"/>
      <c r="AT23" s="349"/>
      <c r="AU23" s="349"/>
      <c r="AV23" s="349"/>
      <c r="AW23" s="349"/>
      <c r="AX23" s="349"/>
      <c r="AY23" s="350"/>
      <c r="AZ23" s="348"/>
      <c r="BA23" s="349"/>
      <c r="BB23" s="349"/>
      <c r="BC23" s="349"/>
      <c r="BD23" s="349"/>
      <c r="BE23" s="349"/>
      <c r="BF23" s="349"/>
      <c r="BG23" s="350"/>
      <c r="BH23" s="348"/>
      <c r="BI23" s="349"/>
      <c r="BJ23" s="349"/>
      <c r="BK23" s="349"/>
      <c r="BL23" s="349"/>
      <c r="BM23" s="349"/>
      <c r="BN23" s="349"/>
      <c r="BO23" s="350"/>
      <c r="BP23" s="348"/>
      <c r="BQ23" s="349"/>
      <c r="BR23" s="349"/>
      <c r="BS23" s="349"/>
      <c r="BT23" s="349"/>
      <c r="BU23" s="349"/>
      <c r="BV23" s="349"/>
      <c r="BW23" s="350"/>
      <c r="BX23" s="348"/>
      <c r="BY23" s="349"/>
      <c r="BZ23" s="349"/>
      <c r="CA23" s="349"/>
      <c r="CB23" s="349"/>
      <c r="CC23" s="349"/>
      <c r="CD23" s="349"/>
      <c r="CE23" s="350"/>
      <c r="CF23" s="348"/>
      <c r="CG23" s="349"/>
      <c r="CH23" s="349"/>
      <c r="CI23" s="349"/>
      <c r="CJ23" s="349"/>
      <c r="CK23" s="349"/>
      <c r="CL23" s="349"/>
      <c r="CM23" s="350"/>
      <c r="CN23" s="348"/>
      <c r="CO23" s="349"/>
      <c r="CP23" s="349"/>
      <c r="CQ23" s="349"/>
      <c r="CR23" s="349"/>
      <c r="CS23" s="349"/>
      <c r="CT23" s="349"/>
      <c r="CU23" s="350"/>
    </row>
    <row r="24" spans="1:99" s="2" customFormat="1" ht="13">
      <c r="A24" s="278" t="s">
        <v>212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85"/>
      <c r="R24" s="286"/>
      <c r="S24" s="286"/>
      <c r="T24" s="286"/>
      <c r="U24" s="287"/>
      <c r="V24" s="285"/>
      <c r="W24" s="286"/>
      <c r="X24" s="286"/>
      <c r="Y24" s="286"/>
      <c r="Z24" s="286"/>
      <c r="AA24" s="287"/>
      <c r="AB24" s="351"/>
      <c r="AC24" s="352"/>
      <c r="AD24" s="352"/>
      <c r="AE24" s="352"/>
      <c r="AF24" s="352"/>
      <c r="AG24" s="352"/>
      <c r="AH24" s="352"/>
      <c r="AI24" s="353"/>
      <c r="AJ24" s="351"/>
      <c r="AK24" s="352"/>
      <c r="AL24" s="352"/>
      <c r="AM24" s="352"/>
      <c r="AN24" s="352"/>
      <c r="AO24" s="352"/>
      <c r="AP24" s="352"/>
      <c r="AQ24" s="353"/>
      <c r="AR24" s="351"/>
      <c r="AS24" s="352"/>
      <c r="AT24" s="352"/>
      <c r="AU24" s="352"/>
      <c r="AV24" s="352"/>
      <c r="AW24" s="352"/>
      <c r="AX24" s="352"/>
      <c r="AY24" s="353"/>
      <c r="AZ24" s="351"/>
      <c r="BA24" s="352"/>
      <c r="BB24" s="352"/>
      <c r="BC24" s="352"/>
      <c r="BD24" s="352"/>
      <c r="BE24" s="352"/>
      <c r="BF24" s="352"/>
      <c r="BG24" s="353"/>
      <c r="BH24" s="351"/>
      <c r="BI24" s="352"/>
      <c r="BJ24" s="352"/>
      <c r="BK24" s="352"/>
      <c r="BL24" s="352"/>
      <c r="BM24" s="352"/>
      <c r="BN24" s="352"/>
      <c r="BO24" s="353"/>
      <c r="BP24" s="351"/>
      <c r="BQ24" s="352"/>
      <c r="BR24" s="352"/>
      <c r="BS24" s="352"/>
      <c r="BT24" s="352"/>
      <c r="BU24" s="352"/>
      <c r="BV24" s="352"/>
      <c r="BW24" s="353"/>
      <c r="BX24" s="351"/>
      <c r="BY24" s="352"/>
      <c r="BZ24" s="352"/>
      <c r="CA24" s="352"/>
      <c r="CB24" s="352"/>
      <c r="CC24" s="352"/>
      <c r="CD24" s="352"/>
      <c r="CE24" s="353"/>
      <c r="CF24" s="351"/>
      <c r="CG24" s="352"/>
      <c r="CH24" s="352"/>
      <c r="CI24" s="352"/>
      <c r="CJ24" s="352"/>
      <c r="CK24" s="352"/>
      <c r="CL24" s="352"/>
      <c r="CM24" s="353"/>
      <c r="CN24" s="351"/>
      <c r="CO24" s="352"/>
      <c r="CP24" s="352"/>
      <c r="CQ24" s="352"/>
      <c r="CR24" s="352"/>
      <c r="CS24" s="352"/>
      <c r="CT24" s="352"/>
      <c r="CU24" s="353"/>
    </row>
    <row r="25" spans="1:99" s="2" customFormat="1" ht="13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66"/>
      <c r="R25" s="267"/>
      <c r="S25" s="267"/>
      <c r="T25" s="267"/>
      <c r="U25" s="268"/>
      <c r="V25" s="266"/>
      <c r="W25" s="267"/>
      <c r="X25" s="267"/>
      <c r="Y25" s="267"/>
      <c r="Z25" s="267"/>
      <c r="AA25" s="268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  <c r="CC25" s="340"/>
      <c r="CD25" s="340"/>
      <c r="CE25" s="340"/>
      <c r="CF25" s="340"/>
      <c r="CG25" s="340"/>
      <c r="CH25" s="340"/>
      <c r="CI25" s="340"/>
      <c r="CJ25" s="340"/>
      <c r="CK25" s="340"/>
      <c r="CL25" s="340"/>
      <c r="CM25" s="340"/>
      <c r="CN25" s="340"/>
      <c r="CO25" s="340"/>
      <c r="CP25" s="340"/>
      <c r="CQ25" s="340"/>
      <c r="CR25" s="340"/>
      <c r="CS25" s="340"/>
      <c r="CT25" s="340"/>
      <c r="CU25" s="340"/>
    </row>
    <row r="26" spans="1:99" s="2" customFormat="1" ht="13">
      <c r="A26" s="280" t="s">
        <v>213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2" t="s">
        <v>214</v>
      </c>
      <c r="R26" s="283"/>
      <c r="S26" s="283"/>
      <c r="T26" s="283"/>
      <c r="U26" s="284"/>
      <c r="V26" s="282" t="s">
        <v>1479</v>
      </c>
      <c r="W26" s="283"/>
      <c r="X26" s="283"/>
      <c r="Y26" s="283"/>
      <c r="Z26" s="283"/>
      <c r="AA26" s="284"/>
      <c r="AB26" s="345"/>
      <c r="AC26" s="346"/>
      <c r="AD26" s="346"/>
      <c r="AE26" s="346"/>
      <c r="AF26" s="346"/>
      <c r="AG26" s="346"/>
      <c r="AH26" s="346"/>
      <c r="AI26" s="347"/>
      <c r="AJ26" s="345"/>
      <c r="AK26" s="346"/>
      <c r="AL26" s="346"/>
      <c r="AM26" s="346"/>
      <c r="AN26" s="346"/>
      <c r="AO26" s="346"/>
      <c r="AP26" s="346"/>
      <c r="AQ26" s="347"/>
      <c r="AR26" s="345"/>
      <c r="AS26" s="346"/>
      <c r="AT26" s="346"/>
      <c r="AU26" s="346"/>
      <c r="AV26" s="346"/>
      <c r="AW26" s="346"/>
      <c r="AX26" s="346"/>
      <c r="AY26" s="347"/>
      <c r="AZ26" s="345">
        <f>AB28</f>
        <v>3331606</v>
      </c>
      <c r="BA26" s="346"/>
      <c r="BB26" s="346"/>
      <c r="BC26" s="346"/>
      <c r="BD26" s="346"/>
      <c r="BE26" s="346"/>
      <c r="BF26" s="346"/>
      <c r="BG26" s="347"/>
      <c r="BH26" s="345">
        <f>AJ28</f>
        <v>0</v>
      </c>
      <c r="BI26" s="346"/>
      <c r="BJ26" s="346"/>
      <c r="BK26" s="346"/>
      <c r="BL26" s="346"/>
      <c r="BM26" s="346"/>
      <c r="BN26" s="346"/>
      <c r="BO26" s="347"/>
      <c r="BP26" s="345">
        <f>AR28</f>
        <v>0</v>
      </c>
      <c r="BQ26" s="346"/>
      <c r="BR26" s="346"/>
      <c r="BS26" s="346"/>
      <c r="BT26" s="346"/>
      <c r="BU26" s="346"/>
      <c r="BV26" s="346"/>
      <c r="BW26" s="347"/>
      <c r="BX26" s="345">
        <v>0</v>
      </c>
      <c r="BY26" s="346"/>
      <c r="BZ26" s="346"/>
      <c r="CA26" s="346"/>
      <c r="CB26" s="346"/>
      <c r="CC26" s="346"/>
      <c r="CD26" s="346"/>
      <c r="CE26" s="347"/>
      <c r="CF26" s="345">
        <v>0</v>
      </c>
      <c r="CG26" s="346"/>
      <c r="CH26" s="346"/>
      <c r="CI26" s="346"/>
      <c r="CJ26" s="346"/>
      <c r="CK26" s="346"/>
      <c r="CL26" s="346"/>
      <c r="CM26" s="347"/>
      <c r="CN26" s="345">
        <v>0</v>
      </c>
      <c r="CO26" s="346"/>
      <c r="CP26" s="346"/>
      <c r="CQ26" s="346"/>
      <c r="CR26" s="346"/>
      <c r="CS26" s="346"/>
      <c r="CT26" s="346"/>
      <c r="CU26" s="347"/>
    </row>
    <row r="27" spans="1:99" s="2" customFormat="1" ht="13">
      <c r="A27" s="299" t="s">
        <v>215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1"/>
      <c r="R27" s="302"/>
      <c r="S27" s="302"/>
      <c r="T27" s="302"/>
      <c r="U27" s="303"/>
      <c r="V27" s="301"/>
      <c r="W27" s="302"/>
      <c r="X27" s="302"/>
      <c r="Y27" s="302"/>
      <c r="Z27" s="302"/>
      <c r="AA27" s="303"/>
      <c r="AB27" s="348"/>
      <c r="AC27" s="349"/>
      <c r="AD27" s="349"/>
      <c r="AE27" s="349"/>
      <c r="AF27" s="349"/>
      <c r="AG27" s="349"/>
      <c r="AH27" s="349"/>
      <c r="AI27" s="350"/>
      <c r="AJ27" s="348"/>
      <c r="AK27" s="349"/>
      <c r="AL27" s="349"/>
      <c r="AM27" s="349"/>
      <c r="AN27" s="349"/>
      <c r="AO27" s="349"/>
      <c r="AP27" s="349"/>
      <c r="AQ27" s="350"/>
      <c r="AR27" s="348"/>
      <c r="AS27" s="349"/>
      <c r="AT27" s="349"/>
      <c r="AU27" s="349"/>
      <c r="AV27" s="349"/>
      <c r="AW27" s="349"/>
      <c r="AX27" s="349"/>
      <c r="AY27" s="350"/>
      <c r="AZ27" s="348"/>
      <c r="BA27" s="349"/>
      <c r="BB27" s="349"/>
      <c r="BC27" s="349"/>
      <c r="BD27" s="349"/>
      <c r="BE27" s="349"/>
      <c r="BF27" s="349"/>
      <c r="BG27" s="350"/>
      <c r="BH27" s="348"/>
      <c r="BI27" s="349"/>
      <c r="BJ27" s="349"/>
      <c r="BK27" s="349"/>
      <c r="BL27" s="349"/>
      <c r="BM27" s="349"/>
      <c r="BN27" s="349"/>
      <c r="BO27" s="350"/>
      <c r="BP27" s="348"/>
      <c r="BQ27" s="349"/>
      <c r="BR27" s="349"/>
      <c r="BS27" s="349"/>
      <c r="BT27" s="349"/>
      <c r="BU27" s="349"/>
      <c r="BV27" s="349"/>
      <c r="BW27" s="350"/>
      <c r="BX27" s="348"/>
      <c r="BY27" s="349"/>
      <c r="BZ27" s="349"/>
      <c r="CA27" s="349"/>
      <c r="CB27" s="349"/>
      <c r="CC27" s="349"/>
      <c r="CD27" s="349"/>
      <c r="CE27" s="350"/>
      <c r="CF27" s="348"/>
      <c r="CG27" s="349"/>
      <c r="CH27" s="349"/>
      <c r="CI27" s="349"/>
      <c r="CJ27" s="349"/>
      <c r="CK27" s="349"/>
      <c r="CL27" s="349"/>
      <c r="CM27" s="350"/>
      <c r="CN27" s="348"/>
      <c r="CO27" s="349"/>
      <c r="CP27" s="349"/>
      <c r="CQ27" s="349"/>
      <c r="CR27" s="349"/>
      <c r="CS27" s="349"/>
      <c r="CT27" s="349"/>
      <c r="CU27" s="350"/>
    </row>
    <row r="28" spans="1:99" s="2" customFormat="1" ht="13">
      <c r="A28" s="278" t="s">
        <v>216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85"/>
      <c r="R28" s="286"/>
      <c r="S28" s="286"/>
      <c r="T28" s="286"/>
      <c r="U28" s="287"/>
      <c r="V28" s="285"/>
      <c r="W28" s="286"/>
      <c r="X28" s="286"/>
      <c r="Y28" s="286"/>
      <c r="Z28" s="286"/>
      <c r="AA28" s="287"/>
      <c r="AB28" s="351">
        <f>Z!I21+Z!I22+Z!I30+Z!I31+Z!I32+Z!I33+Z!I34+Z!I35+Z!I36+Z!I37+Z!I38+Z!I39+Z!I40+Z!I41</f>
        <v>3331606</v>
      </c>
      <c r="AC28" s="352"/>
      <c r="AD28" s="352"/>
      <c r="AE28" s="352"/>
      <c r="AF28" s="352"/>
      <c r="AG28" s="352"/>
      <c r="AH28" s="352"/>
      <c r="AI28" s="353"/>
      <c r="AJ28" s="351">
        <v>0</v>
      </c>
      <c r="AK28" s="352"/>
      <c r="AL28" s="352"/>
      <c r="AM28" s="352"/>
      <c r="AN28" s="352"/>
      <c r="AO28" s="352"/>
      <c r="AP28" s="352"/>
      <c r="AQ28" s="353"/>
      <c r="AR28" s="351">
        <v>0</v>
      </c>
      <c r="AS28" s="352"/>
      <c r="AT28" s="352"/>
      <c r="AU28" s="352"/>
      <c r="AV28" s="352"/>
      <c r="AW28" s="352"/>
      <c r="AX28" s="352"/>
      <c r="AY28" s="353"/>
      <c r="AZ28" s="351"/>
      <c r="BA28" s="352"/>
      <c r="BB28" s="352"/>
      <c r="BC28" s="352"/>
      <c r="BD28" s="352"/>
      <c r="BE28" s="352"/>
      <c r="BF28" s="352"/>
      <c r="BG28" s="353"/>
      <c r="BH28" s="351"/>
      <c r="BI28" s="352"/>
      <c r="BJ28" s="352"/>
      <c r="BK28" s="352"/>
      <c r="BL28" s="352"/>
      <c r="BM28" s="352"/>
      <c r="BN28" s="352"/>
      <c r="BO28" s="353"/>
      <c r="BP28" s="351"/>
      <c r="BQ28" s="352"/>
      <c r="BR28" s="352"/>
      <c r="BS28" s="352"/>
      <c r="BT28" s="352"/>
      <c r="BU28" s="352"/>
      <c r="BV28" s="352"/>
      <c r="BW28" s="353"/>
      <c r="BX28" s="351"/>
      <c r="BY28" s="352"/>
      <c r="BZ28" s="352"/>
      <c r="CA28" s="352"/>
      <c r="CB28" s="352"/>
      <c r="CC28" s="352"/>
      <c r="CD28" s="352"/>
      <c r="CE28" s="353"/>
      <c r="CF28" s="351"/>
      <c r="CG28" s="352"/>
      <c r="CH28" s="352"/>
      <c r="CI28" s="352"/>
      <c r="CJ28" s="352"/>
      <c r="CK28" s="352"/>
      <c r="CL28" s="352"/>
      <c r="CM28" s="353"/>
      <c r="CN28" s="351"/>
      <c r="CO28" s="352"/>
      <c r="CP28" s="352"/>
      <c r="CQ28" s="352"/>
      <c r="CR28" s="352"/>
      <c r="CS28" s="352"/>
      <c r="CT28" s="352"/>
      <c r="CU28" s="353"/>
    </row>
    <row r="29" spans="1:99" s="2" customFormat="1" ht="13">
      <c r="A29" s="294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341"/>
      <c r="R29" s="341"/>
      <c r="S29" s="341"/>
      <c r="T29" s="341"/>
      <c r="U29" s="341"/>
      <c r="V29" s="341" t="s">
        <v>1484</v>
      </c>
      <c r="W29" s="341"/>
      <c r="X29" s="341"/>
      <c r="Y29" s="341"/>
      <c r="Z29" s="341"/>
      <c r="AA29" s="341"/>
      <c r="AB29" s="340">
        <v>0</v>
      </c>
      <c r="AC29" s="340"/>
      <c r="AD29" s="340"/>
      <c r="AE29" s="340"/>
      <c r="AF29" s="340"/>
      <c r="AG29" s="340"/>
      <c r="AH29" s="340"/>
      <c r="AI29" s="340"/>
      <c r="AJ29" s="342">
        <f>Z!K21+Z!K22+Z!K30+Z!K31+Z!K32+Z!K33+Z!K34+Z!K35+Z!K36+Z!K37+Z!K38+Z!K39+Z!K40+Z!K41</f>
        <v>3304983</v>
      </c>
      <c r="AK29" s="343"/>
      <c r="AL29" s="343"/>
      <c r="AM29" s="343"/>
      <c r="AN29" s="343"/>
      <c r="AO29" s="343"/>
      <c r="AP29" s="343"/>
      <c r="AQ29" s="344"/>
      <c r="AR29" s="340">
        <v>0</v>
      </c>
      <c r="AS29" s="340"/>
      <c r="AT29" s="340"/>
      <c r="AU29" s="340"/>
      <c r="AV29" s="340"/>
      <c r="AW29" s="340"/>
      <c r="AX29" s="340"/>
      <c r="AY29" s="340"/>
      <c r="AZ29" s="340">
        <v>0</v>
      </c>
      <c r="BA29" s="340"/>
      <c r="BB29" s="340"/>
      <c r="BC29" s="340"/>
      <c r="BD29" s="340"/>
      <c r="BE29" s="340"/>
      <c r="BF29" s="340"/>
      <c r="BG29" s="340"/>
      <c r="BH29" s="340">
        <f>AJ29</f>
        <v>3304983</v>
      </c>
      <c r="BI29" s="340"/>
      <c r="BJ29" s="340"/>
      <c r="BK29" s="340"/>
      <c r="BL29" s="340"/>
      <c r="BM29" s="340"/>
      <c r="BN29" s="340"/>
      <c r="BO29" s="340"/>
      <c r="BP29" s="340">
        <v>0</v>
      </c>
      <c r="BQ29" s="340"/>
      <c r="BR29" s="340"/>
      <c r="BS29" s="340"/>
      <c r="BT29" s="340"/>
      <c r="BU29" s="340"/>
      <c r="BV29" s="340"/>
      <c r="BW29" s="340"/>
      <c r="BX29" s="340">
        <v>0</v>
      </c>
      <c r="BY29" s="340"/>
      <c r="BZ29" s="340"/>
      <c r="CA29" s="340"/>
      <c r="CB29" s="340"/>
      <c r="CC29" s="340"/>
      <c r="CD29" s="340"/>
      <c r="CE29" s="340"/>
      <c r="CF29" s="340">
        <v>0</v>
      </c>
      <c r="CG29" s="340"/>
      <c r="CH29" s="340"/>
      <c r="CI29" s="340"/>
      <c r="CJ29" s="340"/>
      <c r="CK29" s="340"/>
      <c r="CL29" s="340"/>
      <c r="CM29" s="340"/>
      <c r="CN29" s="340">
        <v>0</v>
      </c>
      <c r="CO29" s="340"/>
      <c r="CP29" s="340"/>
      <c r="CQ29" s="340"/>
      <c r="CR29" s="340"/>
      <c r="CS29" s="340"/>
      <c r="CT29" s="340"/>
      <c r="CU29" s="340"/>
    </row>
    <row r="30" spans="1:99" s="2" customFormat="1" ht="13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85"/>
      <c r="R30" s="286"/>
      <c r="S30" s="286"/>
      <c r="T30" s="286"/>
      <c r="U30" s="287"/>
      <c r="V30" s="285" t="s">
        <v>1644</v>
      </c>
      <c r="W30" s="286"/>
      <c r="X30" s="286"/>
      <c r="Y30" s="286"/>
      <c r="Z30" s="286"/>
      <c r="AA30" s="287"/>
      <c r="AB30" s="340">
        <v>0</v>
      </c>
      <c r="AC30" s="340"/>
      <c r="AD30" s="340"/>
      <c r="AE30" s="340"/>
      <c r="AF30" s="340"/>
      <c r="AG30" s="340"/>
      <c r="AH30" s="340"/>
      <c r="AI30" s="340"/>
      <c r="AJ30" s="372">
        <v>0</v>
      </c>
      <c r="AK30" s="372"/>
      <c r="AL30" s="372"/>
      <c r="AM30" s="372"/>
      <c r="AN30" s="372"/>
      <c r="AO30" s="372"/>
      <c r="AP30" s="372"/>
      <c r="AQ30" s="372"/>
      <c r="AR30" s="342">
        <f>Z!M21+Z!M22+Z!M30+Z!M31+Z!M32+Z!M33+Z!M34+Z!M35+Z!M36+Z!M37+Z!M38+Z!M39+Z!M40+Z!M41</f>
        <v>3227216</v>
      </c>
      <c r="AS30" s="343"/>
      <c r="AT30" s="343"/>
      <c r="AU30" s="343"/>
      <c r="AV30" s="343"/>
      <c r="AW30" s="343"/>
      <c r="AX30" s="343"/>
      <c r="AY30" s="344"/>
      <c r="AZ30" s="372">
        <v>0</v>
      </c>
      <c r="BA30" s="372"/>
      <c r="BB30" s="372"/>
      <c r="BC30" s="372"/>
      <c r="BD30" s="372"/>
      <c r="BE30" s="372"/>
      <c r="BF30" s="372"/>
      <c r="BG30" s="372"/>
      <c r="BH30" s="372">
        <v>0</v>
      </c>
      <c r="BI30" s="372"/>
      <c r="BJ30" s="372"/>
      <c r="BK30" s="372"/>
      <c r="BL30" s="372"/>
      <c r="BM30" s="372"/>
      <c r="BN30" s="372"/>
      <c r="BO30" s="372"/>
      <c r="BP30" s="372">
        <f>AR30</f>
        <v>3227216</v>
      </c>
      <c r="BQ30" s="372"/>
      <c r="BR30" s="372"/>
      <c r="BS30" s="372"/>
      <c r="BT30" s="372"/>
      <c r="BU30" s="372"/>
      <c r="BV30" s="372"/>
      <c r="BW30" s="372"/>
      <c r="BX30" s="372">
        <v>0</v>
      </c>
      <c r="BY30" s="372"/>
      <c r="BZ30" s="372"/>
      <c r="CA30" s="372"/>
      <c r="CB30" s="372"/>
      <c r="CC30" s="372"/>
      <c r="CD30" s="372"/>
      <c r="CE30" s="372"/>
      <c r="CF30" s="372">
        <v>0</v>
      </c>
      <c r="CG30" s="372"/>
      <c r="CH30" s="372"/>
      <c r="CI30" s="372"/>
      <c r="CJ30" s="372"/>
      <c r="CK30" s="372"/>
      <c r="CL30" s="372"/>
      <c r="CM30" s="372"/>
      <c r="CN30" s="372">
        <v>0</v>
      </c>
      <c r="CO30" s="372"/>
      <c r="CP30" s="372"/>
      <c r="CQ30" s="372"/>
      <c r="CR30" s="372"/>
      <c r="CS30" s="372"/>
      <c r="CT30" s="372"/>
      <c r="CU30" s="372"/>
    </row>
    <row r="31" spans="1:99" s="2" customFormat="1" ht="13">
      <c r="AB31" s="62"/>
    </row>
    <row r="32" spans="1:99" s="2" customFormat="1" ht="13"/>
    <row r="33" s="2" customFormat="1" ht="13"/>
    <row r="34" s="2" customFormat="1" ht="13"/>
    <row r="35" s="2" customFormat="1" ht="13"/>
    <row r="36" s="2" customFormat="1" ht="13"/>
    <row r="37" s="2" customFormat="1" ht="13"/>
    <row r="38" s="2" customFormat="1" ht="13"/>
    <row r="39" s="2" customFormat="1" ht="13"/>
    <row r="40" s="2" customFormat="1" ht="13"/>
    <row r="41" s="2" customFormat="1" ht="13"/>
    <row r="42" s="2" customFormat="1" ht="13"/>
    <row r="43" s="2" customFormat="1" ht="13"/>
    <row r="44" s="2" customFormat="1" ht="13"/>
    <row r="45" s="2" customFormat="1" ht="13"/>
    <row r="46" s="2" customFormat="1" ht="13"/>
    <row r="47" s="2" customFormat="1" ht="13"/>
    <row r="48" s="2" customFormat="1" ht="13"/>
    <row r="49" s="2" customFormat="1" ht="13"/>
    <row r="50" s="2" customFormat="1" ht="13"/>
    <row r="51" s="2" customFormat="1" ht="13"/>
    <row r="52" s="2" customFormat="1" ht="13"/>
    <row r="53" s="2" customFormat="1" ht="13"/>
    <row r="54" s="2" customFormat="1" ht="13"/>
    <row r="55" s="2" customFormat="1" ht="13"/>
    <row r="56" s="2" customFormat="1" ht="13"/>
    <row r="57" s="2" customFormat="1" ht="13"/>
    <row r="58" s="2" customFormat="1" ht="13"/>
    <row r="59" s="2" customFormat="1" ht="13"/>
    <row r="60" s="2" customFormat="1" ht="13"/>
    <row r="61" s="2" customFormat="1" ht="13"/>
    <row r="62" s="2" customFormat="1" ht="13"/>
    <row r="63" s="2" customFormat="1" ht="13"/>
    <row r="64" s="2" customFormat="1" ht="13"/>
    <row r="65" s="2" customFormat="1" ht="13"/>
    <row r="66" s="2" customFormat="1" ht="13"/>
    <row r="67" s="2" customFormat="1" ht="13"/>
    <row r="68" s="2" customFormat="1" ht="13"/>
    <row r="69" s="2" customFormat="1" ht="13"/>
    <row r="70" s="2" customFormat="1" ht="13"/>
    <row r="71" s="2" customFormat="1" ht="13"/>
    <row r="72" s="2" customFormat="1" ht="13"/>
    <row r="73" s="2" customFormat="1" ht="13"/>
    <row r="74" s="2" customFormat="1" ht="13"/>
    <row r="75" s="2" customFormat="1" ht="13"/>
    <row r="76" s="2" customFormat="1" ht="13"/>
    <row r="77" s="2" customFormat="1" ht="13"/>
    <row r="78" s="2" customFormat="1" ht="13"/>
    <row r="79" s="2" customFormat="1" ht="13"/>
    <row r="80" s="2" customFormat="1" ht="13"/>
    <row r="81" s="2" customFormat="1" ht="13"/>
    <row r="82" s="2" customFormat="1" ht="13"/>
    <row r="83" s="2" customFormat="1" ht="13"/>
    <row r="84" s="2" customFormat="1" ht="13"/>
    <row r="85" s="2" customFormat="1" ht="13"/>
    <row r="86" s="2" customFormat="1" ht="13"/>
    <row r="87" s="2" customFormat="1" ht="13"/>
    <row r="88" s="2" customFormat="1" ht="13"/>
    <row r="89" s="2" customFormat="1" ht="13"/>
    <row r="90" s="2" customFormat="1" ht="13"/>
    <row r="91" s="2" customFormat="1" ht="13"/>
    <row r="92" s="2" customFormat="1" ht="13"/>
    <row r="93" s="2" customFormat="1" ht="13"/>
    <row r="94" s="2" customFormat="1" ht="13"/>
    <row r="95" s="2" customFormat="1" ht="13"/>
    <row r="96" s="2" customFormat="1" ht="13"/>
    <row r="97" s="2" customFormat="1" ht="13"/>
    <row r="98" s="2" customFormat="1" ht="13"/>
    <row r="99" s="2" customFormat="1" ht="13"/>
    <row r="100" s="2" customFormat="1" ht="13"/>
    <row r="101" s="2" customFormat="1" ht="13"/>
    <row r="102" s="2" customFormat="1" ht="13"/>
    <row r="103" s="2" customFormat="1" ht="13"/>
    <row r="104" s="2" customFormat="1" ht="13"/>
    <row r="105" s="2" customFormat="1" ht="13"/>
    <row r="106" s="2" customFormat="1" ht="13"/>
    <row r="107" s="2" customFormat="1" ht="13"/>
    <row r="108" s="2" customFormat="1" ht="13"/>
    <row r="109" s="2" customFormat="1" ht="13"/>
    <row r="110" s="2" customFormat="1" ht="13"/>
    <row r="111" s="2" customFormat="1" ht="13"/>
    <row r="112" s="2" customFormat="1" ht="13"/>
    <row r="113" s="2" customFormat="1" ht="13"/>
    <row r="114" s="2" customFormat="1" ht="13"/>
    <row r="115" s="2" customFormat="1" ht="13"/>
    <row r="116" s="2" customFormat="1" ht="13"/>
    <row r="117" s="2" customFormat="1" ht="13"/>
    <row r="118" s="2" customFormat="1" ht="13"/>
    <row r="119" s="2" customFormat="1" ht="13"/>
    <row r="120" s="2" customFormat="1" ht="13"/>
    <row r="121" s="2" customFormat="1" ht="13"/>
    <row r="122" s="2" customFormat="1" ht="13"/>
    <row r="123" s="2" customFormat="1" ht="13"/>
    <row r="124" s="2" customFormat="1" ht="13"/>
    <row r="125" s="2" customFormat="1" ht="13"/>
    <row r="126" s="2" customFormat="1" ht="13"/>
    <row r="127" s="2" customFormat="1" ht="13"/>
    <row r="128" s="2" customFormat="1" ht="13"/>
    <row r="129" s="2" customFormat="1" ht="13"/>
    <row r="130" s="2" customFormat="1" ht="13"/>
    <row r="131" s="2" customFormat="1" ht="13"/>
    <row r="132" s="2" customFormat="1" ht="13"/>
    <row r="133" s="2" customFormat="1" ht="13"/>
    <row r="134" s="2" customFormat="1" ht="13"/>
    <row r="135" s="2" customFormat="1" ht="13"/>
    <row r="136" s="2" customFormat="1" ht="13"/>
    <row r="137" s="2" customFormat="1" ht="13"/>
    <row r="138" s="2" customFormat="1" ht="13"/>
    <row r="139" s="2" customFormat="1" ht="13"/>
    <row r="140" s="2" customFormat="1" ht="13"/>
    <row r="141" s="2" customFormat="1" ht="13"/>
    <row r="142" s="2" customFormat="1" ht="13"/>
    <row r="143" s="2" customFormat="1" ht="13"/>
    <row r="144" s="2" customFormat="1" ht="13"/>
    <row r="145" s="2" customFormat="1" ht="13"/>
    <row r="146" s="2" customFormat="1" ht="13"/>
    <row r="147" s="2" customFormat="1" ht="13"/>
    <row r="148" s="2" customFormat="1" ht="13"/>
    <row r="149" s="2" customFormat="1" ht="13"/>
    <row r="150" s="2" customFormat="1" ht="13"/>
    <row r="151" s="2" customFormat="1" ht="13"/>
    <row r="152" s="2" customFormat="1" ht="13"/>
    <row r="153" s="2" customFormat="1" ht="13"/>
    <row r="154" s="2" customFormat="1" ht="13"/>
    <row r="155" s="2" customFormat="1" ht="13"/>
    <row r="156" s="2" customFormat="1" ht="13"/>
    <row r="157" s="2" customFormat="1" ht="13"/>
    <row r="158" s="2" customFormat="1" ht="13"/>
    <row r="159" s="2" customFormat="1" ht="13"/>
    <row r="160" s="2" customFormat="1" ht="13"/>
    <row r="161" s="2" customFormat="1" ht="13"/>
    <row r="162" s="2" customFormat="1" ht="13"/>
    <row r="163" s="2" customFormat="1" ht="13"/>
    <row r="164" s="2" customFormat="1" ht="13"/>
    <row r="165" s="2" customFormat="1" ht="13"/>
    <row r="166" s="2" customFormat="1" ht="13"/>
    <row r="167" s="2" customFormat="1" ht="13"/>
    <row r="168" s="2" customFormat="1" ht="13"/>
    <row r="169" s="2" customFormat="1" ht="13"/>
    <row r="170" s="2" customFormat="1" ht="13"/>
    <row r="171" s="2" customFormat="1" ht="13"/>
    <row r="172" s="2" customFormat="1" ht="13"/>
    <row r="173" s="2" customFormat="1" ht="13"/>
    <row r="174" s="2" customFormat="1" ht="13"/>
    <row r="175" s="2" customFormat="1" ht="13"/>
    <row r="176" s="2" customFormat="1" ht="13"/>
    <row r="177" s="2" customFormat="1" ht="13"/>
    <row r="178" s="2" customFormat="1" ht="13"/>
    <row r="179" s="2" customFormat="1" ht="13"/>
    <row r="180" s="2" customFormat="1" ht="13"/>
    <row r="181" s="2" customFormat="1" ht="13"/>
    <row r="182" s="2" customFormat="1" ht="13"/>
    <row r="183" s="2" customFormat="1" ht="13"/>
    <row r="184" s="2" customFormat="1" ht="13"/>
    <row r="185" s="2" customFormat="1" ht="13"/>
    <row r="186" s="2" customFormat="1" ht="13"/>
    <row r="187" s="2" customFormat="1" ht="13"/>
    <row r="188" s="2" customFormat="1" ht="13"/>
    <row r="189" s="2" customFormat="1" ht="13"/>
    <row r="190" s="2" customFormat="1" ht="13"/>
    <row r="191" s="2" customFormat="1" ht="13"/>
    <row r="192" s="2" customFormat="1" ht="13"/>
    <row r="193" s="2" customFormat="1" ht="13"/>
    <row r="194" s="2" customFormat="1" ht="13"/>
    <row r="195" s="2" customFormat="1" ht="13"/>
    <row r="196" s="2" customFormat="1" ht="13"/>
    <row r="197" s="2" customFormat="1" ht="13"/>
    <row r="198" s="2" customFormat="1" ht="13"/>
    <row r="199" s="2" customFormat="1" ht="13"/>
    <row r="200" s="2" customFormat="1" ht="13"/>
    <row r="201" s="2" customFormat="1" ht="13"/>
    <row r="202" s="2" customFormat="1" ht="13"/>
    <row r="203" s="2" customFormat="1" ht="13"/>
    <row r="204" s="2" customFormat="1" ht="13"/>
    <row r="205" s="2" customFormat="1" ht="13"/>
    <row r="206" s="2" customFormat="1" ht="13"/>
    <row r="207" s="2" customFormat="1" ht="13"/>
    <row r="208" s="2" customFormat="1" ht="13"/>
    <row r="209" s="2" customFormat="1" ht="13"/>
    <row r="210" s="2" customFormat="1" ht="13"/>
    <row r="211" s="2" customFormat="1" ht="13"/>
    <row r="212" s="2" customFormat="1" ht="13"/>
    <row r="213" s="2" customFormat="1" ht="13"/>
    <row r="214" s="2" customFormat="1" ht="13"/>
    <row r="215" s="2" customFormat="1" ht="13"/>
    <row r="216" s="2" customFormat="1" ht="13"/>
    <row r="217" s="2" customFormat="1" ht="13"/>
    <row r="218" s="2" customFormat="1" ht="13"/>
    <row r="219" s="2" customFormat="1" ht="13"/>
    <row r="220" s="2" customFormat="1" ht="13"/>
    <row r="221" s="2" customFormat="1" ht="13"/>
    <row r="222" s="2" customFormat="1" ht="13"/>
    <row r="223" s="2" customFormat="1" ht="13"/>
    <row r="224" s="2" customFormat="1" ht="13"/>
    <row r="225" s="2" customFormat="1" ht="13"/>
    <row r="226" s="2" customFormat="1" ht="13"/>
    <row r="227" s="2" customFormat="1" ht="13"/>
    <row r="228" s="2" customFormat="1" ht="13"/>
  </sheetData>
  <mergeCells count="188">
    <mergeCell ref="CF30:CM30"/>
    <mergeCell ref="CN30:CU30"/>
    <mergeCell ref="A30:P30"/>
    <mergeCell ref="Q30:U30"/>
    <mergeCell ref="V30:AA30"/>
    <mergeCell ref="AB30:AI30"/>
    <mergeCell ref="AJ30:AQ30"/>
    <mergeCell ref="AZ30:BG30"/>
    <mergeCell ref="BH30:BO30"/>
    <mergeCell ref="BP30:BW30"/>
    <mergeCell ref="BX30:CE30"/>
    <mergeCell ref="AR30:AY30"/>
    <mergeCell ref="A3:CU3"/>
    <mergeCell ref="AN4:BC4"/>
    <mergeCell ref="BD4:BF4"/>
    <mergeCell ref="BG4:BI4"/>
    <mergeCell ref="A6:P6"/>
    <mergeCell ref="Q6:U6"/>
    <mergeCell ref="V6:AA6"/>
    <mergeCell ref="AB6:CU6"/>
    <mergeCell ref="AB26:AI26"/>
    <mergeCell ref="AJ26:AQ26"/>
    <mergeCell ref="AR26:AY26"/>
    <mergeCell ref="A7:P7"/>
    <mergeCell ref="Q7:U7"/>
    <mergeCell ref="V7:AA7"/>
    <mergeCell ref="AB7:AY7"/>
    <mergeCell ref="AZ7:CU7"/>
    <mergeCell ref="A8:P8"/>
    <mergeCell ref="Q8:U8"/>
    <mergeCell ref="V8:AA8"/>
    <mergeCell ref="AB8:AY8"/>
    <mergeCell ref="AZ8:BW8"/>
    <mergeCell ref="A10:P10"/>
    <mergeCell ref="Q10:U10"/>
    <mergeCell ref="V10:AA10"/>
    <mergeCell ref="AB10:AY10"/>
    <mergeCell ref="AZ10:BW10"/>
    <mergeCell ref="BX10:CU10"/>
    <mergeCell ref="BX8:CU8"/>
    <mergeCell ref="A9:P9"/>
    <mergeCell ref="Q9:U9"/>
    <mergeCell ref="V9:AA9"/>
    <mergeCell ref="AB9:AY9"/>
    <mergeCell ref="AZ9:BW9"/>
    <mergeCell ref="BX9:CU9"/>
    <mergeCell ref="A12:P12"/>
    <mergeCell ref="Q12:U12"/>
    <mergeCell ref="V12:AA12"/>
    <mergeCell ref="AB12:AY12"/>
    <mergeCell ref="AZ12:BW12"/>
    <mergeCell ref="BX12:CU12"/>
    <mergeCell ref="A11:P11"/>
    <mergeCell ref="Q11:U11"/>
    <mergeCell ref="V11:AA11"/>
    <mergeCell ref="AB11:AY11"/>
    <mergeCell ref="AZ11:BW11"/>
    <mergeCell ref="BX11:CU11"/>
    <mergeCell ref="BD13:BE13"/>
    <mergeCell ref="BL13:BM13"/>
    <mergeCell ref="BT13:BU13"/>
    <mergeCell ref="CB13:CC13"/>
    <mergeCell ref="CJ13:CK13"/>
    <mergeCell ref="CR13:CS13"/>
    <mergeCell ref="A13:P13"/>
    <mergeCell ref="Q13:U13"/>
    <mergeCell ref="V13:AA13"/>
    <mergeCell ref="AF13:AG13"/>
    <mergeCell ref="AN13:AO13"/>
    <mergeCell ref="AV13:AW13"/>
    <mergeCell ref="AZ14:BG14"/>
    <mergeCell ref="BH14:BO14"/>
    <mergeCell ref="BP14:BW14"/>
    <mergeCell ref="BX14:CE14"/>
    <mergeCell ref="CF14:CM14"/>
    <mergeCell ref="CN14:CU14"/>
    <mergeCell ref="A14:P14"/>
    <mergeCell ref="Q14:U14"/>
    <mergeCell ref="V14:AA14"/>
    <mergeCell ref="AB14:AI14"/>
    <mergeCell ref="AJ14:AQ14"/>
    <mergeCell ref="AR14:AY14"/>
    <mergeCell ref="AZ15:BG15"/>
    <mergeCell ref="BH15:BO15"/>
    <mergeCell ref="BP15:BW15"/>
    <mergeCell ref="BX15:CE15"/>
    <mergeCell ref="CF15:CM15"/>
    <mergeCell ref="CN15:CU15"/>
    <mergeCell ref="A15:P15"/>
    <mergeCell ref="Q15:U15"/>
    <mergeCell ref="V15:AA15"/>
    <mergeCell ref="AB15:AI15"/>
    <mergeCell ref="AJ15:AQ15"/>
    <mergeCell ref="AR15:AY15"/>
    <mergeCell ref="AZ16:BG16"/>
    <mergeCell ref="BH16:BO16"/>
    <mergeCell ref="BP16:BW16"/>
    <mergeCell ref="BX16:CE16"/>
    <mergeCell ref="CF16:CM16"/>
    <mergeCell ref="CN16:CU16"/>
    <mergeCell ref="A16:P16"/>
    <mergeCell ref="Q16:U16"/>
    <mergeCell ref="V16:AA16"/>
    <mergeCell ref="AB16:AI16"/>
    <mergeCell ref="AJ16:AQ16"/>
    <mergeCell ref="AR16:AY16"/>
    <mergeCell ref="AZ17:BG17"/>
    <mergeCell ref="BH17:BO17"/>
    <mergeCell ref="BP17:BW17"/>
    <mergeCell ref="BX17:CE17"/>
    <mergeCell ref="CF17:CM17"/>
    <mergeCell ref="CN17:CU17"/>
    <mergeCell ref="A17:P17"/>
    <mergeCell ref="Q17:U17"/>
    <mergeCell ref="V17:AA17"/>
    <mergeCell ref="AB17:AI17"/>
    <mergeCell ref="AJ17:AQ17"/>
    <mergeCell ref="AR17:AY17"/>
    <mergeCell ref="AZ18:BG20"/>
    <mergeCell ref="BH18:BO20"/>
    <mergeCell ref="BP18:BW20"/>
    <mergeCell ref="BX18:CE20"/>
    <mergeCell ref="CF18:CM20"/>
    <mergeCell ref="CN18:CU20"/>
    <mergeCell ref="A18:P18"/>
    <mergeCell ref="Q18:U20"/>
    <mergeCell ref="V18:AA20"/>
    <mergeCell ref="AB18:AI20"/>
    <mergeCell ref="AJ18:AQ20"/>
    <mergeCell ref="AR18:AY20"/>
    <mergeCell ref="A19:P19"/>
    <mergeCell ref="A20:P20"/>
    <mergeCell ref="AZ21:BG24"/>
    <mergeCell ref="BH21:BO24"/>
    <mergeCell ref="BP21:BW24"/>
    <mergeCell ref="BX21:CE24"/>
    <mergeCell ref="CF21:CM24"/>
    <mergeCell ref="CN21:CU24"/>
    <mergeCell ref="A21:P21"/>
    <mergeCell ref="Q21:U24"/>
    <mergeCell ref="V21:AA24"/>
    <mergeCell ref="AB21:AI24"/>
    <mergeCell ref="AJ21:AQ24"/>
    <mergeCell ref="AR21:AY24"/>
    <mergeCell ref="A22:P22"/>
    <mergeCell ref="A23:P23"/>
    <mergeCell ref="A24:P24"/>
    <mergeCell ref="AZ25:BG25"/>
    <mergeCell ref="BH25:BO25"/>
    <mergeCell ref="BP25:BW25"/>
    <mergeCell ref="BX25:CE25"/>
    <mergeCell ref="CF25:CM25"/>
    <mergeCell ref="CN25:CU25"/>
    <mergeCell ref="A25:P25"/>
    <mergeCell ref="Q25:U25"/>
    <mergeCell ref="V25:AA25"/>
    <mergeCell ref="AB25:AI25"/>
    <mergeCell ref="AJ25:AQ25"/>
    <mergeCell ref="AR25:AY25"/>
    <mergeCell ref="AZ26:BG28"/>
    <mergeCell ref="BH26:BO28"/>
    <mergeCell ref="BP26:BW28"/>
    <mergeCell ref="BX26:CE28"/>
    <mergeCell ref="CF26:CM28"/>
    <mergeCell ref="CN26:CU28"/>
    <mergeCell ref="A26:P26"/>
    <mergeCell ref="Q26:U28"/>
    <mergeCell ref="V26:AA28"/>
    <mergeCell ref="A27:P27"/>
    <mergeCell ref="A28:P28"/>
    <mergeCell ref="AB27:AI27"/>
    <mergeCell ref="AJ27:AQ27"/>
    <mergeCell ref="AR27:AY27"/>
    <mergeCell ref="AJ28:AQ28"/>
    <mergeCell ref="AR28:AY28"/>
    <mergeCell ref="AB28:AI28"/>
    <mergeCell ref="AZ29:BG29"/>
    <mergeCell ref="BH29:BO29"/>
    <mergeCell ref="BP29:BW29"/>
    <mergeCell ref="BX29:CE29"/>
    <mergeCell ref="CF29:CM29"/>
    <mergeCell ref="CN29:CU29"/>
    <mergeCell ref="A29:P29"/>
    <mergeCell ref="Q29:U29"/>
    <mergeCell ref="V29:AA29"/>
    <mergeCell ref="AB29:AI29"/>
    <mergeCell ref="AR29:AY29"/>
    <mergeCell ref="AJ29:AQ29"/>
  </mergeCells>
  <printOptions horizontalCentered="1"/>
  <pageMargins left="0.19685039370078741" right="0.19685039370078741" top="0.74803149606299213" bottom="0.7480314960629921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U228"/>
  <sheetViews>
    <sheetView view="pageBreakPreview" zoomScale="60" zoomScaleNormal="100" workbookViewId="0">
      <selection activeCell="AJ18" sqref="AJ18:AQ20"/>
    </sheetView>
  </sheetViews>
  <sheetFormatPr defaultColWidth="1.6640625" defaultRowHeight="15.5"/>
  <cols>
    <col min="1" max="27" width="1.6640625" style="60"/>
    <col min="28" max="28" width="5.109375" style="60" customWidth="1"/>
    <col min="29" max="35" width="1.6640625" style="60"/>
    <col min="36" max="36" width="5.6640625" style="60" customWidth="1"/>
    <col min="37" max="43" width="1.6640625" style="60"/>
    <col min="44" max="44" width="7" style="60" customWidth="1"/>
    <col min="45" max="16384" width="1.6640625" style="60"/>
  </cols>
  <sheetData>
    <row r="1" spans="1:99" s="2" customFormat="1" ht="13">
      <c r="CU1" s="3" t="s">
        <v>182</v>
      </c>
    </row>
    <row r="2" spans="1:99" s="2" customFormat="1" ht="13"/>
    <row r="3" spans="1:99">
      <c r="A3" s="224" t="s">
        <v>183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</row>
    <row r="4" spans="1:99">
      <c r="AL4" s="61" t="s">
        <v>54</v>
      </c>
      <c r="AN4" s="202" t="s">
        <v>181</v>
      </c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339">
        <v>20</v>
      </c>
      <c r="BE4" s="339"/>
      <c r="BF4" s="339"/>
      <c r="BG4" s="202" t="s">
        <v>1643</v>
      </c>
      <c r="BH4" s="202"/>
      <c r="BI4" s="202"/>
      <c r="BK4" s="60" t="s">
        <v>5</v>
      </c>
    </row>
    <row r="6" spans="1:99" s="2" customFormat="1" ht="13">
      <c r="A6" s="358" t="s">
        <v>55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60"/>
      <c r="Q6" s="358" t="s">
        <v>56</v>
      </c>
      <c r="R6" s="359"/>
      <c r="S6" s="359"/>
      <c r="T6" s="359"/>
      <c r="U6" s="360"/>
      <c r="V6" s="307" t="s">
        <v>184</v>
      </c>
      <c r="W6" s="308"/>
      <c r="X6" s="308"/>
      <c r="Y6" s="308"/>
      <c r="Z6" s="308"/>
      <c r="AA6" s="309"/>
      <c r="AB6" s="355" t="s">
        <v>185</v>
      </c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7"/>
    </row>
    <row r="7" spans="1:99" s="2" customFormat="1" ht="13">
      <c r="A7" s="364" t="s">
        <v>59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6"/>
      <c r="Q7" s="364" t="s">
        <v>186</v>
      </c>
      <c r="R7" s="365"/>
      <c r="S7" s="365"/>
      <c r="T7" s="365"/>
      <c r="U7" s="366"/>
      <c r="V7" s="369" t="s">
        <v>187</v>
      </c>
      <c r="W7" s="370"/>
      <c r="X7" s="370"/>
      <c r="Y7" s="370"/>
      <c r="Z7" s="370"/>
      <c r="AA7" s="371"/>
      <c r="AB7" s="358" t="s">
        <v>188</v>
      </c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60"/>
      <c r="AZ7" s="355" t="s">
        <v>37</v>
      </c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/>
      <c r="CT7" s="356"/>
      <c r="CU7" s="357"/>
    </row>
    <row r="8" spans="1:99" s="2" customFormat="1" ht="13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6"/>
      <c r="Q8" s="364"/>
      <c r="R8" s="365"/>
      <c r="S8" s="365"/>
      <c r="T8" s="365"/>
      <c r="U8" s="366"/>
      <c r="V8" s="369" t="s">
        <v>189</v>
      </c>
      <c r="W8" s="370"/>
      <c r="X8" s="370"/>
      <c r="Y8" s="370"/>
      <c r="Z8" s="370"/>
      <c r="AA8" s="371"/>
      <c r="AB8" s="364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6"/>
      <c r="AZ8" s="358" t="s">
        <v>190</v>
      </c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  <c r="BL8" s="359"/>
      <c r="BM8" s="359"/>
      <c r="BN8" s="359"/>
      <c r="BO8" s="359"/>
      <c r="BP8" s="359"/>
      <c r="BQ8" s="359"/>
      <c r="BR8" s="359"/>
      <c r="BS8" s="359"/>
      <c r="BT8" s="359"/>
      <c r="BU8" s="359"/>
      <c r="BV8" s="359"/>
      <c r="BW8" s="360"/>
      <c r="BX8" s="358" t="s">
        <v>190</v>
      </c>
      <c r="BY8" s="359"/>
      <c r="BZ8" s="359"/>
      <c r="CA8" s="359"/>
      <c r="CB8" s="359"/>
      <c r="CC8" s="359"/>
      <c r="CD8" s="359"/>
      <c r="CE8" s="359"/>
      <c r="CF8" s="359"/>
      <c r="CG8" s="359"/>
      <c r="CH8" s="359"/>
      <c r="CI8" s="359"/>
      <c r="CJ8" s="359"/>
      <c r="CK8" s="359"/>
      <c r="CL8" s="359"/>
      <c r="CM8" s="359"/>
      <c r="CN8" s="359"/>
      <c r="CO8" s="359"/>
      <c r="CP8" s="359"/>
      <c r="CQ8" s="359"/>
      <c r="CR8" s="359"/>
      <c r="CS8" s="359"/>
      <c r="CT8" s="359"/>
      <c r="CU8" s="360"/>
    </row>
    <row r="9" spans="1:99" s="2" customFormat="1" ht="13">
      <c r="A9" s="364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6"/>
      <c r="Q9" s="364"/>
      <c r="R9" s="365"/>
      <c r="S9" s="365"/>
      <c r="T9" s="365"/>
      <c r="U9" s="366"/>
      <c r="V9" s="369"/>
      <c r="W9" s="370"/>
      <c r="X9" s="370"/>
      <c r="Y9" s="370"/>
      <c r="Z9" s="370"/>
      <c r="AA9" s="371"/>
      <c r="AB9" s="364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6"/>
      <c r="AZ9" s="364" t="s">
        <v>191</v>
      </c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6"/>
      <c r="BX9" s="364" t="s">
        <v>192</v>
      </c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5"/>
      <c r="CK9" s="365"/>
      <c r="CL9" s="365"/>
      <c r="CM9" s="365"/>
      <c r="CN9" s="365"/>
      <c r="CO9" s="365"/>
      <c r="CP9" s="365"/>
      <c r="CQ9" s="365"/>
      <c r="CR9" s="365"/>
      <c r="CS9" s="365"/>
      <c r="CT9" s="365"/>
      <c r="CU9" s="366"/>
    </row>
    <row r="10" spans="1:99" s="2" customFormat="1" ht="13">
      <c r="A10" s="364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6"/>
      <c r="Q10" s="364"/>
      <c r="R10" s="365"/>
      <c r="S10" s="365"/>
      <c r="T10" s="365"/>
      <c r="U10" s="366"/>
      <c r="V10" s="369"/>
      <c r="W10" s="370"/>
      <c r="X10" s="370"/>
      <c r="Y10" s="370"/>
      <c r="Z10" s="370"/>
      <c r="AA10" s="371"/>
      <c r="AB10" s="364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6"/>
      <c r="AZ10" s="364" t="s">
        <v>193</v>
      </c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6"/>
      <c r="BX10" s="364" t="s">
        <v>194</v>
      </c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6"/>
    </row>
    <row r="11" spans="1:99" s="2" customFormat="1" ht="13">
      <c r="A11" s="364" t="s">
        <v>1478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6"/>
      <c r="Q11" s="364"/>
      <c r="R11" s="365"/>
      <c r="S11" s="365"/>
      <c r="T11" s="365"/>
      <c r="U11" s="366"/>
      <c r="V11" s="369"/>
      <c r="W11" s="370"/>
      <c r="X11" s="370"/>
      <c r="Y11" s="370"/>
      <c r="Z11" s="370"/>
      <c r="AA11" s="371"/>
      <c r="AB11" s="364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6"/>
      <c r="AZ11" s="364" t="s">
        <v>195</v>
      </c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6"/>
      <c r="BX11" s="364" t="s">
        <v>196</v>
      </c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6"/>
    </row>
    <row r="12" spans="1:99" s="2" customFormat="1" ht="13">
      <c r="A12" s="364"/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6"/>
      <c r="Q12" s="364"/>
      <c r="R12" s="365"/>
      <c r="S12" s="365"/>
      <c r="T12" s="365"/>
      <c r="U12" s="366"/>
      <c r="V12" s="369"/>
      <c r="W12" s="370"/>
      <c r="X12" s="370"/>
      <c r="Y12" s="370"/>
      <c r="Z12" s="370"/>
      <c r="AA12" s="371"/>
      <c r="AB12" s="361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3"/>
      <c r="AZ12" s="361" t="s">
        <v>197</v>
      </c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3"/>
      <c r="BX12" s="361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3"/>
    </row>
    <row r="13" spans="1:99" s="2" customFormat="1" ht="13">
      <c r="A13" s="364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6"/>
      <c r="Q13" s="364"/>
      <c r="R13" s="365"/>
      <c r="S13" s="365"/>
      <c r="T13" s="365"/>
      <c r="U13" s="366"/>
      <c r="V13" s="369"/>
      <c r="W13" s="370"/>
      <c r="X13" s="370"/>
      <c r="Y13" s="370"/>
      <c r="Z13" s="370"/>
      <c r="AA13" s="371"/>
      <c r="AB13" s="64"/>
      <c r="AC13" s="65"/>
      <c r="AD13" s="65"/>
      <c r="AE13" s="66" t="s">
        <v>6</v>
      </c>
      <c r="AF13" s="295">
        <v>19</v>
      </c>
      <c r="AG13" s="295"/>
      <c r="AH13" s="65" t="s">
        <v>198</v>
      </c>
      <c r="AI13" s="9"/>
      <c r="AJ13" s="64"/>
      <c r="AK13" s="65"/>
      <c r="AL13" s="65"/>
      <c r="AM13" s="66" t="s">
        <v>6</v>
      </c>
      <c r="AN13" s="295">
        <v>20</v>
      </c>
      <c r="AO13" s="295"/>
      <c r="AP13" s="65" t="s">
        <v>198</v>
      </c>
      <c r="AQ13" s="9"/>
      <c r="AR13" s="64"/>
      <c r="AS13" s="65"/>
      <c r="AT13" s="65"/>
      <c r="AU13" s="66" t="s">
        <v>6</v>
      </c>
      <c r="AV13" s="295">
        <v>21</v>
      </c>
      <c r="AW13" s="295"/>
      <c r="AX13" s="65" t="s">
        <v>198</v>
      </c>
      <c r="AY13" s="9"/>
      <c r="AZ13" s="64"/>
      <c r="BA13" s="65"/>
      <c r="BB13" s="65"/>
      <c r="BC13" s="66" t="s">
        <v>6</v>
      </c>
      <c r="BD13" s="295">
        <v>19</v>
      </c>
      <c r="BE13" s="295"/>
      <c r="BF13" s="65" t="s">
        <v>198</v>
      </c>
      <c r="BG13" s="9"/>
      <c r="BH13" s="64"/>
      <c r="BI13" s="65"/>
      <c r="BJ13" s="65"/>
      <c r="BK13" s="66" t="s">
        <v>6</v>
      </c>
      <c r="BL13" s="295">
        <v>20</v>
      </c>
      <c r="BM13" s="295"/>
      <c r="BN13" s="65" t="s">
        <v>198</v>
      </c>
      <c r="BO13" s="9"/>
      <c r="BP13" s="64"/>
      <c r="BQ13" s="65"/>
      <c r="BR13" s="65"/>
      <c r="BS13" s="66" t="s">
        <v>6</v>
      </c>
      <c r="BT13" s="295">
        <v>21</v>
      </c>
      <c r="BU13" s="295"/>
      <c r="BV13" s="65" t="s">
        <v>198</v>
      </c>
      <c r="BW13" s="9"/>
      <c r="BX13" s="64"/>
      <c r="BY13" s="65"/>
      <c r="BZ13" s="65"/>
      <c r="CA13" s="66" t="s">
        <v>6</v>
      </c>
      <c r="CB13" s="295">
        <v>19</v>
      </c>
      <c r="CC13" s="295"/>
      <c r="CD13" s="65" t="s">
        <v>198</v>
      </c>
      <c r="CE13" s="9"/>
      <c r="CF13" s="64"/>
      <c r="CG13" s="65"/>
      <c r="CH13" s="65"/>
      <c r="CI13" s="66" t="s">
        <v>6</v>
      </c>
      <c r="CJ13" s="295">
        <v>20</v>
      </c>
      <c r="CK13" s="295"/>
      <c r="CL13" s="65" t="s">
        <v>198</v>
      </c>
      <c r="CM13" s="9"/>
      <c r="CN13" s="64"/>
      <c r="CO13" s="65"/>
      <c r="CP13" s="65"/>
      <c r="CQ13" s="66" t="s">
        <v>6</v>
      </c>
      <c r="CR13" s="295">
        <v>21</v>
      </c>
      <c r="CS13" s="295"/>
      <c r="CT13" s="65" t="s">
        <v>198</v>
      </c>
      <c r="CU13" s="9"/>
    </row>
    <row r="14" spans="1:99" s="2" customFormat="1" ht="13">
      <c r="A14" s="364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6"/>
      <c r="Q14" s="364"/>
      <c r="R14" s="365"/>
      <c r="S14" s="365"/>
      <c r="T14" s="365"/>
      <c r="U14" s="366"/>
      <c r="V14" s="369"/>
      <c r="W14" s="370"/>
      <c r="X14" s="370"/>
      <c r="Y14" s="370"/>
      <c r="Z14" s="370"/>
      <c r="AA14" s="371"/>
      <c r="AB14" s="364" t="s">
        <v>199</v>
      </c>
      <c r="AC14" s="365"/>
      <c r="AD14" s="365"/>
      <c r="AE14" s="365"/>
      <c r="AF14" s="365"/>
      <c r="AG14" s="365"/>
      <c r="AH14" s="365"/>
      <c r="AI14" s="366"/>
      <c r="AJ14" s="364" t="s">
        <v>200</v>
      </c>
      <c r="AK14" s="365"/>
      <c r="AL14" s="365"/>
      <c r="AM14" s="365"/>
      <c r="AN14" s="365"/>
      <c r="AO14" s="365"/>
      <c r="AP14" s="365"/>
      <c r="AQ14" s="366"/>
      <c r="AR14" s="364" t="s">
        <v>201</v>
      </c>
      <c r="AS14" s="365"/>
      <c r="AT14" s="365"/>
      <c r="AU14" s="365"/>
      <c r="AV14" s="365"/>
      <c r="AW14" s="365"/>
      <c r="AX14" s="365"/>
      <c r="AY14" s="366"/>
      <c r="AZ14" s="364" t="s">
        <v>199</v>
      </c>
      <c r="BA14" s="365"/>
      <c r="BB14" s="365"/>
      <c r="BC14" s="365"/>
      <c r="BD14" s="365"/>
      <c r="BE14" s="365"/>
      <c r="BF14" s="365"/>
      <c r="BG14" s="366"/>
      <c r="BH14" s="364" t="s">
        <v>200</v>
      </c>
      <c r="BI14" s="365"/>
      <c r="BJ14" s="365"/>
      <c r="BK14" s="365"/>
      <c r="BL14" s="365"/>
      <c r="BM14" s="365"/>
      <c r="BN14" s="365"/>
      <c r="BO14" s="366"/>
      <c r="BP14" s="364" t="s">
        <v>201</v>
      </c>
      <c r="BQ14" s="365"/>
      <c r="BR14" s="365"/>
      <c r="BS14" s="365"/>
      <c r="BT14" s="365"/>
      <c r="BU14" s="365"/>
      <c r="BV14" s="365"/>
      <c r="BW14" s="366"/>
      <c r="BX14" s="364" t="s">
        <v>199</v>
      </c>
      <c r="BY14" s="365"/>
      <c r="BZ14" s="365"/>
      <c r="CA14" s="365"/>
      <c r="CB14" s="365"/>
      <c r="CC14" s="365"/>
      <c r="CD14" s="365"/>
      <c r="CE14" s="366"/>
      <c r="CF14" s="364" t="s">
        <v>200</v>
      </c>
      <c r="CG14" s="365"/>
      <c r="CH14" s="365"/>
      <c r="CI14" s="365"/>
      <c r="CJ14" s="365"/>
      <c r="CK14" s="365"/>
      <c r="CL14" s="365"/>
      <c r="CM14" s="366"/>
      <c r="CN14" s="364" t="s">
        <v>201</v>
      </c>
      <c r="CO14" s="365"/>
      <c r="CP14" s="365"/>
      <c r="CQ14" s="365"/>
      <c r="CR14" s="365"/>
      <c r="CS14" s="365"/>
      <c r="CT14" s="365"/>
      <c r="CU14" s="366"/>
    </row>
    <row r="15" spans="1:99" s="2" customFormat="1" ht="13">
      <c r="A15" s="367"/>
      <c r="B15" s="368"/>
      <c r="C15" s="368"/>
      <c r="D15" s="368"/>
      <c r="E15" s="368"/>
      <c r="F15" s="368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64"/>
      <c r="R15" s="365"/>
      <c r="S15" s="365"/>
      <c r="T15" s="365"/>
      <c r="U15" s="366"/>
      <c r="V15" s="369"/>
      <c r="W15" s="370"/>
      <c r="X15" s="370"/>
      <c r="Y15" s="370"/>
      <c r="Z15" s="370"/>
      <c r="AA15" s="371"/>
      <c r="AB15" s="364" t="s">
        <v>202</v>
      </c>
      <c r="AC15" s="365"/>
      <c r="AD15" s="365"/>
      <c r="AE15" s="365"/>
      <c r="AF15" s="365"/>
      <c r="AG15" s="365"/>
      <c r="AH15" s="365"/>
      <c r="AI15" s="366"/>
      <c r="AJ15" s="364" t="s">
        <v>203</v>
      </c>
      <c r="AK15" s="365"/>
      <c r="AL15" s="365"/>
      <c r="AM15" s="365"/>
      <c r="AN15" s="365"/>
      <c r="AO15" s="365"/>
      <c r="AP15" s="365"/>
      <c r="AQ15" s="366"/>
      <c r="AR15" s="364" t="s">
        <v>203</v>
      </c>
      <c r="AS15" s="365"/>
      <c r="AT15" s="365"/>
      <c r="AU15" s="365"/>
      <c r="AV15" s="365"/>
      <c r="AW15" s="365"/>
      <c r="AX15" s="365"/>
      <c r="AY15" s="366"/>
      <c r="AZ15" s="364" t="s">
        <v>202</v>
      </c>
      <c r="BA15" s="365"/>
      <c r="BB15" s="365"/>
      <c r="BC15" s="365"/>
      <c r="BD15" s="365"/>
      <c r="BE15" s="365"/>
      <c r="BF15" s="365"/>
      <c r="BG15" s="366"/>
      <c r="BH15" s="364" t="s">
        <v>203</v>
      </c>
      <c r="BI15" s="365"/>
      <c r="BJ15" s="365"/>
      <c r="BK15" s="365"/>
      <c r="BL15" s="365"/>
      <c r="BM15" s="365"/>
      <c r="BN15" s="365"/>
      <c r="BO15" s="366"/>
      <c r="BP15" s="364" t="s">
        <v>203</v>
      </c>
      <c r="BQ15" s="365"/>
      <c r="BR15" s="365"/>
      <c r="BS15" s="365"/>
      <c r="BT15" s="365"/>
      <c r="BU15" s="365"/>
      <c r="BV15" s="365"/>
      <c r="BW15" s="366"/>
      <c r="BX15" s="364" t="s">
        <v>202</v>
      </c>
      <c r="BY15" s="365"/>
      <c r="BZ15" s="365"/>
      <c r="CA15" s="365"/>
      <c r="CB15" s="365"/>
      <c r="CC15" s="365"/>
      <c r="CD15" s="365"/>
      <c r="CE15" s="366"/>
      <c r="CF15" s="364" t="s">
        <v>203</v>
      </c>
      <c r="CG15" s="365"/>
      <c r="CH15" s="365"/>
      <c r="CI15" s="365"/>
      <c r="CJ15" s="365"/>
      <c r="CK15" s="365"/>
      <c r="CL15" s="365"/>
      <c r="CM15" s="366"/>
      <c r="CN15" s="364" t="s">
        <v>203</v>
      </c>
      <c r="CO15" s="365"/>
      <c r="CP15" s="365"/>
      <c r="CQ15" s="365"/>
      <c r="CR15" s="365"/>
      <c r="CS15" s="365"/>
      <c r="CT15" s="365"/>
      <c r="CU15" s="366"/>
    </row>
    <row r="16" spans="1:99" s="2" customFormat="1" ht="13">
      <c r="A16" s="361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3"/>
      <c r="Q16" s="361"/>
      <c r="R16" s="362"/>
      <c r="S16" s="362"/>
      <c r="T16" s="362"/>
      <c r="U16" s="363"/>
      <c r="V16" s="310"/>
      <c r="W16" s="311"/>
      <c r="X16" s="311"/>
      <c r="Y16" s="311"/>
      <c r="Z16" s="311"/>
      <c r="AA16" s="312"/>
      <c r="AB16" s="361" t="s">
        <v>7</v>
      </c>
      <c r="AC16" s="362"/>
      <c r="AD16" s="362"/>
      <c r="AE16" s="362"/>
      <c r="AF16" s="362"/>
      <c r="AG16" s="362"/>
      <c r="AH16" s="362"/>
      <c r="AI16" s="363"/>
      <c r="AJ16" s="361" t="s">
        <v>204</v>
      </c>
      <c r="AK16" s="362"/>
      <c r="AL16" s="362"/>
      <c r="AM16" s="362"/>
      <c r="AN16" s="362"/>
      <c r="AO16" s="362"/>
      <c r="AP16" s="362"/>
      <c r="AQ16" s="363"/>
      <c r="AR16" s="361" t="s">
        <v>204</v>
      </c>
      <c r="AS16" s="362"/>
      <c r="AT16" s="362"/>
      <c r="AU16" s="362"/>
      <c r="AV16" s="362"/>
      <c r="AW16" s="362"/>
      <c r="AX16" s="362"/>
      <c r="AY16" s="363"/>
      <c r="AZ16" s="361" t="s">
        <v>7</v>
      </c>
      <c r="BA16" s="362"/>
      <c r="BB16" s="362"/>
      <c r="BC16" s="362"/>
      <c r="BD16" s="362"/>
      <c r="BE16" s="362"/>
      <c r="BF16" s="362"/>
      <c r="BG16" s="363"/>
      <c r="BH16" s="361" t="s">
        <v>204</v>
      </c>
      <c r="BI16" s="362"/>
      <c r="BJ16" s="362"/>
      <c r="BK16" s="362"/>
      <c r="BL16" s="362"/>
      <c r="BM16" s="362"/>
      <c r="BN16" s="362"/>
      <c r="BO16" s="363"/>
      <c r="BP16" s="361" t="s">
        <v>204</v>
      </c>
      <c r="BQ16" s="362"/>
      <c r="BR16" s="362"/>
      <c r="BS16" s="362"/>
      <c r="BT16" s="362"/>
      <c r="BU16" s="362"/>
      <c r="BV16" s="362"/>
      <c r="BW16" s="363"/>
      <c r="BX16" s="361" t="s">
        <v>7</v>
      </c>
      <c r="BY16" s="362"/>
      <c r="BZ16" s="362"/>
      <c r="CA16" s="362"/>
      <c r="CB16" s="362"/>
      <c r="CC16" s="362"/>
      <c r="CD16" s="362"/>
      <c r="CE16" s="363"/>
      <c r="CF16" s="361" t="s">
        <v>204</v>
      </c>
      <c r="CG16" s="362"/>
      <c r="CH16" s="362"/>
      <c r="CI16" s="362"/>
      <c r="CJ16" s="362"/>
      <c r="CK16" s="362"/>
      <c r="CL16" s="362"/>
      <c r="CM16" s="363"/>
      <c r="CN16" s="361" t="s">
        <v>204</v>
      </c>
      <c r="CO16" s="362"/>
      <c r="CP16" s="362"/>
      <c r="CQ16" s="362"/>
      <c r="CR16" s="362"/>
      <c r="CS16" s="362"/>
      <c r="CT16" s="362"/>
      <c r="CU16" s="363"/>
    </row>
    <row r="17" spans="1:99" s="2" customFormat="1" ht="13">
      <c r="A17" s="355">
        <v>1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7"/>
      <c r="Q17" s="358">
        <v>2</v>
      </c>
      <c r="R17" s="359"/>
      <c r="S17" s="359"/>
      <c r="T17" s="359"/>
      <c r="U17" s="360"/>
      <c r="V17" s="358">
        <v>3</v>
      </c>
      <c r="W17" s="359"/>
      <c r="X17" s="359"/>
      <c r="Y17" s="359"/>
      <c r="Z17" s="359"/>
      <c r="AA17" s="360"/>
      <c r="AB17" s="354">
        <v>4</v>
      </c>
      <c r="AC17" s="354"/>
      <c r="AD17" s="354"/>
      <c r="AE17" s="354"/>
      <c r="AF17" s="354"/>
      <c r="AG17" s="354"/>
      <c r="AH17" s="354"/>
      <c r="AI17" s="354"/>
      <c r="AJ17" s="354">
        <v>5</v>
      </c>
      <c r="AK17" s="354"/>
      <c r="AL17" s="354"/>
      <c r="AM17" s="354"/>
      <c r="AN17" s="354"/>
      <c r="AO17" s="354"/>
      <c r="AP17" s="354"/>
      <c r="AQ17" s="354"/>
      <c r="AR17" s="354">
        <v>6</v>
      </c>
      <c r="AS17" s="354"/>
      <c r="AT17" s="354"/>
      <c r="AU17" s="354"/>
      <c r="AV17" s="354"/>
      <c r="AW17" s="354"/>
      <c r="AX17" s="354"/>
      <c r="AY17" s="354"/>
      <c r="AZ17" s="354">
        <v>7</v>
      </c>
      <c r="BA17" s="354"/>
      <c r="BB17" s="354"/>
      <c r="BC17" s="354"/>
      <c r="BD17" s="354"/>
      <c r="BE17" s="354"/>
      <c r="BF17" s="354"/>
      <c r="BG17" s="354"/>
      <c r="BH17" s="354">
        <v>8</v>
      </c>
      <c r="BI17" s="354"/>
      <c r="BJ17" s="354"/>
      <c r="BK17" s="354"/>
      <c r="BL17" s="354"/>
      <c r="BM17" s="354"/>
      <c r="BN17" s="354"/>
      <c r="BO17" s="354"/>
      <c r="BP17" s="354">
        <v>9</v>
      </c>
      <c r="BQ17" s="354"/>
      <c r="BR17" s="354"/>
      <c r="BS17" s="354"/>
      <c r="BT17" s="354"/>
      <c r="BU17" s="354"/>
      <c r="BV17" s="354"/>
      <c r="BW17" s="354"/>
      <c r="BX17" s="354">
        <v>10</v>
      </c>
      <c r="BY17" s="354"/>
      <c r="BZ17" s="354"/>
      <c r="CA17" s="354"/>
      <c r="CB17" s="354"/>
      <c r="CC17" s="354"/>
      <c r="CD17" s="354"/>
      <c r="CE17" s="354"/>
      <c r="CF17" s="354">
        <v>11</v>
      </c>
      <c r="CG17" s="354"/>
      <c r="CH17" s="354"/>
      <c r="CI17" s="354"/>
      <c r="CJ17" s="354"/>
      <c r="CK17" s="354"/>
      <c r="CL17" s="354"/>
      <c r="CM17" s="354"/>
      <c r="CN17" s="354">
        <v>12</v>
      </c>
      <c r="CO17" s="354"/>
      <c r="CP17" s="354"/>
      <c r="CQ17" s="354"/>
      <c r="CR17" s="354"/>
      <c r="CS17" s="354"/>
      <c r="CT17" s="354"/>
      <c r="CU17" s="354"/>
    </row>
    <row r="18" spans="1:99" s="2" customFormat="1" ht="13">
      <c r="A18" s="299" t="s">
        <v>205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282" t="s">
        <v>206</v>
      </c>
      <c r="R18" s="283"/>
      <c r="S18" s="283"/>
      <c r="T18" s="283"/>
      <c r="U18" s="284"/>
      <c r="V18" s="282" t="s">
        <v>113</v>
      </c>
      <c r="W18" s="283"/>
      <c r="X18" s="283"/>
      <c r="Y18" s="283"/>
      <c r="Z18" s="283"/>
      <c r="AA18" s="284"/>
      <c r="AB18" s="377">
        <f>SUM(AB21:AI30)</f>
        <v>900400</v>
      </c>
      <c r="AC18" s="378"/>
      <c r="AD18" s="378"/>
      <c r="AE18" s="378"/>
      <c r="AF18" s="378"/>
      <c r="AG18" s="378"/>
      <c r="AH18" s="378"/>
      <c r="AI18" s="379"/>
      <c r="AJ18" s="377">
        <f>SUM(AJ21:AQ30)</f>
        <v>900400</v>
      </c>
      <c r="AK18" s="378"/>
      <c r="AL18" s="378"/>
      <c r="AM18" s="378"/>
      <c r="AN18" s="378"/>
      <c r="AO18" s="378"/>
      <c r="AP18" s="378"/>
      <c r="AQ18" s="379"/>
      <c r="AR18" s="377">
        <f>SUM(AR21:AY30)</f>
        <v>900400</v>
      </c>
      <c r="AS18" s="378"/>
      <c r="AT18" s="378"/>
      <c r="AU18" s="378"/>
      <c r="AV18" s="378"/>
      <c r="AW18" s="378"/>
      <c r="AX18" s="378"/>
      <c r="AY18" s="379"/>
      <c r="AZ18" s="377">
        <f>SUM(AZ21:BG30)</f>
        <v>900400</v>
      </c>
      <c r="BA18" s="378"/>
      <c r="BB18" s="378"/>
      <c r="BC18" s="378"/>
      <c r="BD18" s="378"/>
      <c r="BE18" s="378"/>
      <c r="BF18" s="378"/>
      <c r="BG18" s="379"/>
      <c r="BH18" s="377">
        <f>SUM(BH21:BO30)</f>
        <v>900400</v>
      </c>
      <c r="BI18" s="378"/>
      <c r="BJ18" s="378"/>
      <c r="BK18" s="378"/>
      <c r="BL18" s="378"/>
      <c r="BM18" s="378"/>
      <c r="BN18" s="378"/>
      <c r="BO18" s="379"/>
      <c r="BP18" s="377">
        <f>SUM(BP21:BW30)</f>
        <v>900400</v>
      </c>
      <c r="BQ18" s="378"/>
      <c r="BR18" s="378"/>
      <c r="BS18" s="378"/>
      <c r="BT18" s="378"/>
      <c r="BU18" s="378"/>
      <c r="BV18" s="378"/>
      <c r="BW18" s="379"/>
      <c r="BX18" s="377">
        <f t="shared" ref="BX18" si="0">SUM(BX21:CE28)</f>
        <v>0</v>
      </c>
      <c r="BY18" s="378"/>
      <c r="BZ18" s="378"/>
      <c r="CA18" s="378"/>
      <c r="CB18" s="378"/>
      <c r="CC18" s="378"/>
      <c r="CD18" s="378"/>
      <c r="CE18" s="379"/>
      <c r="CF18" s="377">
        <f t="shared" ref="CF18" si="1">SUM(CF21:CM28)</f>
        <v>0</v>
      </c>
      <c r="CG18" s="378"/>
      <c r="CH18" s="378"/>
      <c r="CI18" s="378"/>
      <c r="CJ18" s="378"/>
      <c r="CK18" s="378"/>
      <c r="CL18" s="378"/>
      <c r="CM18" s="379"/>
      <c r="CN18" s="377">
        <f t="shared" ref="CN18" si="2">SUM(CN21:CU28)</f>
        <v>0</v>
      </c>
      <c r="CO18" s="378"/>
      <c r="CP18" s="378"/>
      <c r="CQ18" s="378"/>
      <c r="CR18" s="378"/>
      <c r="CS18" s="378"/>
      <c r="CT18" s="378"/>
      <c r="CU18" s="379"/>
    </row>
    <row r="19" spans="1:99" s="2" customFormat="1" ht="13">
      <c r="A19" s="299" t="s">
        <v>207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1"/>
      <c r="R19" s="302"/>
      <c r="S19" s="302"/>
      <c r="T19" s="302"/>
      <c r="U19" s="303"/>
      <c r="V19" s="301"/>
      <c r="W19" s="302"/>
      <c r="X19" s="302"/>
      <c r="Y19" s="302"/>
      <c r="Z19" s="302"/>
      <c r="AA19" s="303"/>
      <c r="AB19" s="380"/>
      <c r="AC19" s="381"/>
      <c r="AD19" s="381"/>
      <c r="AE19" s="381"/>
      <c r="AF19" s="381"/>
      <c r="AG19" s="381"/>
      <c r="AH19" s="381"/>
      <c r="AI19" s="382"/>
      <c r="AJ19" s="380"/>
      <c r="AK19" s="381"/>
      <c r="AL19" s="381"/>
      <c r="AM19" s="381"/>
      <c r="AN19" s="381"/>
      <c r="AO19" s="381"/>
      <c r="AP19" s="381"/>
      <c r="AQ19" s="382"/>
      <c r="AR19" s="380"/>
      <c r="AS19" s="381"/>
      <c r="AT19" s="381"/>
      <c r="AU19" s="381"/>
      <c r="AV19" s="381"/>
      <c r="AW19" s="381"/>
      <c r="AX19" s="381"/>
      <c r="AY19" s="382"/>
      <c r="AZ19" s="380"/>
      <c r="BA19" s="381"/>
      <c r="BB19" s="381"/>
      <c r="BC19" s="381"/>
      <c r="BD19" s="381"/>
      <c r="BE19" s="381"/>
      <c r="BF19" s="381"/>
      <c r="BG19" s="382"/>
      <c r="BH19" s="380"/>
      <c r="BI19" s="381"/>
      <c r="BJ19" s="381"/>
      <c r="BK19" s="381"/>
      <c r="BL19" s="381"/>
      <c r="BM19" s="381"/>
      <c r="BN19" s="381"/>
      <c r="BO19" s="382"/>
      <c r="BP19" s="380"/>
      <c r="BQ19" s="381"/>
      <c r="BR19" s="381"/>
      <c r="BS19" s="381"/>
      <c r="BT19" s="381"/>
      <c r="BU19" s="381"/>
      <c r="BV19" s="381"/>
      <c r="BW19" s="382"/>
      <c r="BX19" s="380"/>
      <c r="BY19" s="381"/>
      <c r="BZ19" s="381"/>
      <c r="CA19" s="381"/>
      <c r="CB19" s="381"/>
      <c r="CC19" s="381"/>
      <c r="CD19" s="381"/>
      <c r="CE19" s="382"/>
      <c r="CF19" s="380"/>
      <c r="CG19" s="381"/>
      <c r="CH19" s="381"/>
      <c r="CI19" s="381"/>
      <c r="CJ19" s="381"/>
      <c r="CK19" s="381"/>
      <c r="CL19" s="381"/>
      <c r="CM19" s="382"/>
      <c r="CN19" s="380"/>
      <c r="CO19" s="381"/>
      <c r="CP19" s="381"/>
      <c r="CQ19" s="381"/>
      <c r="CR19" s="381"/>
      <c r="CS19" s="381"/>
      <c r="CT19" s="381"/>
      <c r="CU19" s="382"/>
    </row>
    <row r="20" spans="1:99" s="2" customFormat="1" ht="13">
      <c r="A20" s="278" t="s">
        <v>208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85"/>
      <c r="R20" s="286"/>
      <c r="S20" s="286"/>
      <c r="T20" s="286"/>
      <c r="U20" s="287"/>
      <c r="V20" s="285"/>
      <c r="W20" s="286"/>
      <c r="X20" s="286"/>
      <c r="Y20" s="286"/>
      <c r="Z20" s="286"/>
      <c r="AA20" s="287"/>
      <c r="AB20" s="383"/>
      <c r="AC20" s="384"/>
      <c r="AD20" s="384"/>
      <c r="AE20" s="384"/>
      <c r="AF20" s="384"/>
      <c r="AG20" s="384"/>
      <c r="AH20" s="384"/>
      <c r="AI20" s="385"/>
      <c r="AJ20" s="383"/>
      <c r="AK20" s="384"/>
      <c r="AL20" s="384"/>
      <c r="AM20" s="384"/>
      <c r="AN20" s="384"/>
      <c r="AO20" s="384"/>
      <c r="AP20" s="384"/>
      <c r="AQ20" s="385"/>
      <c r="AR20" s="383"/>
      <c r="AS20" s="384"/>
      <c r="AT20" s="384"/>
      <c r="AU20" s="384"/>
      <c r="AV20" s="384"/>
      <c r="AW20" s="384"/>
      <c r="AX20" s="384"/>
      <c r="AY20" s="385"/>
      <c r="AZ20" s="383"/>
      <c r="BA20" s="384"/>
      <c r="BB20" s="384"/>
      <c r="BC20" s="384"/>
      <c r="BD20" s="384"/>
      <c r="BE20" s="384"/>
      <c r="BF20" s="384"/>
      <c r="BG20" s="385"/>
      <c r="BH20" s="383"/>
      <c r="BI20" s="384"/>
      <c r="BJ20" s="384"/>
      <c r="BK20" s="384"/>
      <c r="BL20" s="384"/>
      <c r="BM20" s="384"/>
      <c r="BN20" s="384"/>
      <c r="BO20" s="385"/>
      <c r="BP20" s="383"/>
      <c r="BQ20" s="384"/>
      <c r="BR20" s="384"/>
      <c r="BS20" s="384"/>
      <c r="BT20" s="384"/>
      <c r="BU20" s="384"/>
      <c r="BV20" s="384"/>
      <c r="BW20" s="385"/>
      <c r="BX20" s="383"/>
      <c r="BY20" s="384"/>
      <c r="BZ20" s="384"/>
      <c r="CA20" s="384"/>
      <c r="CB20" s="384"/>
      <c r="CC20" s="384"/>
      <c r="CD20" s="384"/>
      <c r="CE20" s="385"/>
      <c r="CF20" s="383"/>
      <c r="CG20" s="384"/>
      <c r="CH20" s="384"/>
      <c r="CI20" s="384"/>
      <c r="CJ20" s="384"/>
      <c r="CK20" s="384"/>
      <c r="CL20" s="384"/>
      <c r="CM20" s="385"/>
      <c r="CN20" s="383"/>
      <c r="CO20" s="384"/>
      <c r="CP20" s="384"/>
      <c r="CQ20" s="384"/>
      <c r="CR20" s="384"/>
      <c r="CS20" s="384"/>
      <c r="CT20" s="384"/>
      <c r="CU20" s="385"/>
    </row>
    <row r="21" spans="1:99" s="2" customFormat="1" ht="13">
      <c r="A21" s="280" t="s">
        <v>37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2" t="s">
        <v>209</v>
      </c>
      <c r="R21" s="283"/>
      <c r="S21" s="283"/>
      <c r="T21" s="283"/>
      <c r="U21" s="284"/>
      <c r="V21" s="282" t="s">
        <v>113</v>
      </c>
      <c r="W21" s="283"/>
      <c r="X21" s="283"/>
      <c r="Y21" s="283"/>
      <c r="Z21" s="283"/>
      <c r="AA21" s="284"/>
      <c r="AB21" s="377">
        <v>0</v>
      </c>
      <c r="AC21" s="378"/>
      <c r="AD21" s="378"/>
      <c r="AE21" s="378"/>
      <c r="AF21" s="378"/>
      <c r="AG21" s="378"/>
      <c r="AH21" s="378"/>
      <c r="AI21" s="379"/>
      <c r="AJ21" s="377">
        <v>0</v>
      </c>
      <c r="AK21" s="378"/>
      <c r="AL21" s="378"/>
      <c r="AM21" s="378"/>
      <c r="AN21" s="378"/>
      <c r="AO21" s="378"/>
      <c r="AP21" s="378"/>
      <c r="AQ21" s="379"/>
      <c r="AR21" s="377">
        <v>0</v>
      </c>
      <c r="AS21" s="378"/>
      <c r="AT21" s="378"/>
      <c r="AU21" s="378"/>
      <c r="AV21" s="378"/>
      <c r="AW21" s="378"/>
      <c r="AX21" s="378"/>
      <c r="AY21" s="379"/>
      <c r="AZ21" s="377">
        <f>AB21</f>
        <v>0</v>
      </c>
      <c r="BA21" s="378"/>
      <c r="BB21" s="378"/>
      <c r="BC21" s="378"/>
      <c r="BD21" s="378"/>
      <c r="BE21" s="378"/>
      <c r="BF21" s="378"/>
      <c r="BG21" s="379"/>
      <c r="BH21" s="377">
        <v>0</v>
      </c>
      <c r="BI21" s="378"/>
      <c r="BJ21" s="378"/>
      <c r="BK21" s="378"/>
      <c r="BL21" s="378"/>
      <c r="BM21" s="378"/>
      <c r="BN21" s="378"/>
      <c r="BO21" s="379"/>
      <c r="BP21" s="377">
        <v>0</v>
      </c>
      <c r="BQ21" s="378"/>
      <c r="BR21" s="378"/>
      <c r="BS21" s="378"/>
      <c r="BT21" s="378"/>
      <c r="BU21" s="378"/>
      <c r="BV21" s="378"/>
      <c r="BW21" s="379"/>
      <c r="BX21" s="377">
        <v>0</v>
      </c>
      <c r="BY21" s="378"/>
      <c r="BZ21" s="378"/>
      <c r="CA21" s="378"/>
      <c r="CB21" s="378"/>
      <c r="CC21" s="378"/>
      <c r="CD21" s="378"/>
      <c r="CE21" s="379"/>
      <c r="CF21" s="377">
        <v>0</v>
      </c>
      <c r="CG21" s="378"/>
      <c r="CH21" s="378"/>
      <c r="CI21" s="378"/>
      <c r="CJ21" s="378"/>
      <c r="CK21" s="378"/>
      <c r="CL21" s="378"/>
      <c r="CM21" s="379"/>
      <c r="CN21" s="377">
        <v>0</v>
      </c>
      <c r="CO21" s="378"/>
      <c r="CP21" s="378"/>
      <c r="CQ21" s="378"/>
      <c r="CR21" s="378"/>
      <c r="CS21" s="378"/>
      <c r="CT21" s="378"/>
      <c r="CU21" s="379"/>
    </row>
    <row r="22" spans="1:99" s="2" customFormat="1" ht="13">
      <c r="A22" s="299" t="s">
        <v>210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1"/>
      <c r="R22" s="302"/>
      <c r="S22" s="302"/>
      <c r="T22" s="302"/>
      <c r="U22" s="303"/>
      <c r="V22" s="301"/>
      <c r="W22" s="302"/>
      <c r="X22" s="302"/>
      <c r="Y22" s="302"/>
      <c r="Z22" s="302"/>
      <c r="AA22" s="303"/>
      <c r="AB22" s="380"/>
      <c r="AC22" s="381"/>
      <c r="AD22" s="381"/>
      <c r="AE22" s="381"/>
      <c r="AF22" s="381"/>
      <c r="AG22" s="381"/>
      <c r="AH22" s="381"/>
      <c r="AI22" s="382"/>
      <c r="AJ22" s="380"/>
      <c r="AK22" s="381"/>
      <c r="AL22" s="381"/>
      <c r="AM22" s="381"/>
      <c r="AN22" s="381"/>
      <c r="AO22" s="381"/>
      <c r="AP22" s="381"/>
      <c r="AQ22" s="382"/>
      <c r="AR22" s="380"/>
      <c r="AS22" s="381"/>
      <c r="AT22" s="381"/>
      <c r="AU22" s="381"/>
      <c r="AV22" s="381"/>
      <c r="AW22" s="381"/>
      <c r="AX22" s="381"/>
      <c r="AY22" s="382"/>
      <c r="AZ22" s="380"/>
      <c r="BA22" s="381"/>
      <c r="BB22" s="381"/>
      <c r="BC22" s="381"/>
      <c r="BD22" s="381"/>
      <c r="BE22" s="381"/>
      <c r="BF22" s="381"/>
      <c r="BG22" s="382"/>
      <c r="BH22" s="380"/>
      <c r="BI22" s="381"/>
      <c r="BJ22" s="381"/>
      <c r="BK22" s="381"/>
      <c r="BL22" s="381"/>
      <c r="BM22" s="381"/>
      <c r="BN22" s="381"/>
      <c r="BO22" s="382"/>
      <c r="BP22" s="380"/>
      <c r="BQ22" s="381"/>
      <c r="BR22" s="381"/>
      <c r="BS22" s="381"/>
      <c r="BT22" s="381"/>
      <c r="BU22" s="381"/>
      <c r="BV22" s="381"/>
      <c r="BW22" s="382"/>
      <c r="BX22" s="380"/>
      <c r="BY22" s="381"/>
      <c r="BZ22" s="381"/>
      <c r="CA22" s="381"/>
      <c r="CB22" s="381"/>
      <c r="CC22" s="381"/>
      <c r="CD22" s="381"/>
      <c r="CE22" s="382"/>
      <c r="CF22" s="380"/>
      <c r="CG22" s="381"/>
      <c r="CH22" s="381"/>
      <c r="CI22" s="381"/>
      <c r="CJ22" s="381"/>
      <c r="CK22" s="381"/>
      <c r="CL22" s="381"/>
      <c r="CM22" s="382"/>
      <c r="CN22" s="380"/>
      <c r="CO22" s="381"/>
      <c r="CP22" s="381"/>
      <c r="CQ22" s="381"/>
      <c r="CR22" s="381"/>
      <c r="CS22" s="381"/>
      <c r="CT22" s="381"/>
      <c r="CU22" s="382"/>
    </row>
    <row r="23" spans="1:99" s="2" customFormat="1" ht="13">
      <c r="A23" s="299" t="s">
        <v>211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1"/>
      <c r="R23" s="302"/>
      <c r="S23" s="302"/>
      <c r="T23" s="302"/>
      <c r="U23" s="303"/>
      <c r="V23" s="301"/>
      <c r="W23" s="302"/>
      <c r="X23" s="302"/>
      <c r="Y23" s="302"/>
      <c r="Z23" s="302"/>
      <c r="AA23" s="303"/>
      <c r="AB23" s="380"/>
      <c r="AC23" s="381"/>
      <c r="AD23" s="381"/>
      <c r="AE23" s="381"/>
      <c r="AF23" s="381"/>
      <c r="AG23" s="381"/>
      <c r="AH23" s="381"/>
      <c r="AI23" s="382"/>
      <c r="AJ23" s="380"/>
      <c r="AK23" s="381"/>
      <c r="AL23" s="381"/>
      <c r="AM23" s="381"/>
      <c r="AN23" s="381"/>
      <c r="AO23" s="381"/>
      <c r="AP23" s="381"/>
      <c r="AQ23" s="382"/>
      <c r="AR23" s="380"/>
      <c r="AS23" s="381"/>
      <c r="AT23" s="381"/>
      <c r="AU23" s="381"/>
      <c r="AV23" s="381"/>
      <c r="AW23" s="381"/>
      <c r="AX23" s="381"/>
      <c r="AY23" s="382"/>
      <c r="AZ23" s="380"/>
      <c r="BA23" s="381"/>
      <c r="BB23" s="381"/>
      <c r="BC23" s="381"/>
      <c r="BD23" s="381"/>
      <c r="BE23" s="381"/>
      <c r="BF23" s="381"/>
      <c r="BG23" s="382"/>
      <c r="BH23" s="380"/>
      <c r="BI23" s="381"/>
      <c r="BJ23" s="381"/>
      <c r="BK23" s="381"/>
      <c r="BL23" s="381"/>
      <c r="BM23" s="381"/>
      <c r="BN23" s="381"/>
      <c r="BO23" s="382"/>
      <c r="BP23" s="380"/>
      <c r="BQ23" s="381"/>
      <c r="BR23" s="381"/>
      <c r="BS23" s="381"/>
      <c r="BT23" s="381"/>
      <c r="BU23" s="381"/>
      <c r="BV23" s="381"/>
      <c r="BW23" s="382"/>
      <c r="BX23" s="380"/>
      <c r="BY23" s="381"/>
      <c r="BZ23" s="381"/>
      <c r="CA23" s="381"/>
      <c r="CB23" s="381"/>
      <c r="CC23" s="381"/>
      <c r="CD23" s="381"/>
      <c r="CE23" s="382"/>
      <c r="CF23" s="380"/>
      <c r="CG23" s="381"/>
      <c r="CH23" s="381"/>
      <c r="CI23" s="381"/>
      <c r="CJ23" s="381"/>
      <c r="CK23" s="381"/>
      <c r="CL23" s="381"/>
      <c r="CM23" s="382"/>
      <c r="CN23" s="380"/>
      <c r="CO23" s="381"/>
      <c r="CP23" s="381"/>
      <c r="CQ23" s="381"/>
      <c r="CR23" s="381"/>
      <c r="CS23" s="381"/>
      <c r="CT23" s="381"/>
      <c r="CU23" s="382"/>
    </row>
    <row r="24" spans="1:99" s="2" customFormat="1" ht="13">
      <c r="A24" s="278" t="s">
        <v>212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85"/>
      <c r="R24" s="286"/>
      <c r="S24" s="286"/>
      <c r="T24" s="286"/>
      <c r="U24" s="287"/>
      <c r="V24" s="285"/>
      <c r="W24" s="286"/>
      <c r="X24" s="286"/>
      <c r="Y24" s="286"/>
      <c r="Z24" s="286"/>
      <c r="AA24" s="287"/>
      <c r="AB24" s="383"/>
      <c r="AC24" s="384"/>
      <c r="AD24" s="384"/>
      <c r="AE24" s="384"/>
      <c r="AF24" s="384"/>
      <c r="AG24" s="384"/>
      <c r="AH24" s="384"/>
      <c r="AI24" s="385"/>
      <c r="AJ24" s="383"/>
      <c r="AK24" s="384"/>
      <c r="AL24" s="384"/>
      <c r="AM24" s="384"/>
      <c r="AN24" s="384"/>
      <c r="AO24" s="384"/>
      <c r="AP24" s="384"/>
      <c r="AQ24" s="385"/>
      <c r="AR24" s="383"/>
      <c r="AS24" s="384"/>
      <c r="AT24" s="384"/>
      <c r="AU24" s="384"/>
      <c r="AV24" s="384"/>
      <c r="AW24" s="384"/>
      <c r="AX24" s="384"/>
      <c r="AY24" s="385"/>
      <c r="AZ24" s="383"/>
      <c r="BA24" s="384"/>
      <c r="BB24" s="384"/>
      <c r="BC24" s="384"/>
      <c r="BD24" s="384"/>
      <c r="BE24" s="384"/>
      <c r="BF24" s="384"/>
      <c r="BG24" s="385"/>
      <c r="BH24" s="383"/>
      <c r="BI24" s="384"/>
      <c r="BJ24" s="384"/>
      <c r="BK24" s="384"/>
      <c r="BL24" s="384"/>
      <c r="BM24" s="384"/>
      <c r="BN24" s="384"/>
      <c r="BO24" s="385"/>
      <c r="BP24" s="383"/>
      <c r="BQ24" s="384"/>
      <c r="BR24" s="384"/>
      <c r="BS24" s="384"/>
      <c r="BT24" s="384"/>
      <c r="BU24" s="384"/>
      <c r="BV24" s="384"/>
      <c r="BW24" s="385"/>
      <c r="BX24" s="383"/>
      <c r="BY24" s="384"/>
      <c r="BZ24" s="384"/>
      <c r="CA24" s="384"/>
      <c r="CB24" s="384"/>
      <c r="CC24" s="384"/>
      <c r="CD24" s="384"/>
      <c r="CE24" s="385"/>
      <c r="CF24" s="383"/>
      <c r="CG24" s="384"/>
      <c r="CH24" s="384"/>
      <c r="CI24" s="384"/>
      <c r="CJ24" s="384"/>
      <c r="CK24" s="384"/>
      <c r="CL24" s="384"/>
      <c r="CM24" s="385"/>
      <c r="CN24" s="383"/>
      <c r="CO24" s="384"/>
      <c r="CP24" s="384"/>
      <c r="CQ24" s="384"/>
      <c r="CR24" s="384"/>
      <c r="CS24" s="384"/>
      <c r="CT24" s="384"/>
      <c r="CU24" s="385"/>
    </row>
    <row r="25" spans="1:99" s="2" customFormat="1" ht="13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66"/>
      <c r="R25" s="267"/>
      <c r="S25" s="267"/>
      <c r="T25" s="267"/>
      <c r="U25" s="268"/>
      <c r="V25" s="266"/>
      <c r="W25" s="267"/>
      <c r="X25" s="267"/>
      <c r="Y25" s="267"/>
      <c r="Z25" s="267"/>
      <c r="AA25" s="268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 s="373"/>
      <c r="BU25" s="373"/>
      <c r="BV25" s="373"/>
      <c r="BW25" s="373"/>
      <c r="BX25" s="373"/>
      <c r="BY25" s="373"/>
      <c r="BZ25" s="373"/>
      <c r="CA25" s="373"/>
      <c r="CB25" s="373"/>
      <c r="CC25" s="373"/>
      <c r="CD25" s="373"/>
      <c r="CE25" s="373"/>
      <c r="CF25" s="373"/>
      <c r="CG25" s="373"/>
      <c r="CH25" s="373"/>
      <c r="CI25" s="373"/>
      <c r="CJ25" s="373"/>
      <c r="CK25" s="373"/>
      <c r="CL25" s="373"/>
      <c r="CM25" s="373"/>
      <c r="CN25" s="373"/>
      <c r="CO25" s="373"/>
      <c r="CP25" s="373"/>
      <c r="CQ25" s="373"/>
      <c r="CR25" s="373"/>
      <c r="CS25" s="373"/>
      <c r="CT25" s="373"/>
      <c r="CU25" s="373"/>
    </row>
    <row r="26" spans="1:99" s="2" customFormat="1" ht="13">
      <c r="A26" s="280" t="s">
        <v>213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2" t="s">
        <v>214</v>
      </c>
      <c r="R26" s="283"/>
      <c r="S26" s="283"/>
      <c r="T26" s="283"/>
      <c r="U26" s="284"/>
      <c r="V26" s="282" t="s">
        <v>1479</v>
      </c>
      <c r="W26" s="283"/>
      <c r="X26" s="283"/>
      <c r="Y26" s="283"/>
      <c r="Z26" s="283"/>
      <c r="AA26" s="284"/>
      <c r="AB26" s="377"/>
      <c r="AC26" s="378"/>
      <c r="AD26" s="378"/>
      <c r="AE26" s="378"/>
      <c r="AF26" s="378"/>
      <c r="AG26" s="378"/>
      <c r="AH26" s="378"/>
      <c r="AI26" s="379"/>
      <c r="AJ26" s="377"/>
      <c r="AK26" s="378"/>
      <c r="AL26" s="378"/>
      <c r="AM26" s="378"/>
      <c r="AN26" s="378"/>
      <c r="AO26" s="378"/>
      <c r="AP26" s="378"/>
      <c r="AQ26" s="379"/>
      <c r="AR26" s="377"/>
      <c r="AS26" s="378"/>
      <c r="AT26" s="378"/>
      <c r="AU26" s="378"/>
      <c r="AV26" s="378"/>
      <c r="AW26" s="378"/>
      <c r="AX26" s="378"/>
      <c r="AY26" s="379"/>
      <c r="AZ26" s="377">
        <f>AB28</f>
        <v>900400</v>
      </c>
      <c r="BA26" s="378"/>
      <c r="BB26" s="378"/>
      <c r="BC26" s="378"/>
      <c r="BD26" s="378"/>
      <c r="BE26" s="378"/>
      <c r="BF26" s="378"/>
      <c r="BG26" s="379"/>
      <c r="BH26" s="377">
        <f>AJ28</f>
        <v>0</v>
      </c>
      <c r="BI26" s="378"/>
      <c r="BJ26" s="378"/>
      <c r="BK26" s="378"/>
      <c r="BL26" s="378"/>
      <c r="BM26" s="378"/>
      <c r="BN26" s="378"/>
      <c r="BO26" s="379"/>
      <c r="BP26" s="377">
        <f>AR28</f>
        <v>0</v>
      </c>
      <c r="BQ26" s="378"/>
      <c r="BR26" s="378"/>
      <c r="BS26" s="378"/>
      <c r="BT26" s="378"/>
      <c r="BU26" s="378"/>
      <c r="BV26" s="378"/>
      <c r="BW26" s="379"/>
      <c r="BX26" s="377">
        <v>0</v>
      </c>
      <c r="BY26" s="378"/>
      <c r="BZ26" s="378"/>
      <c r="CA26" s="378"/>
      <c r="CB26" s="378"/>
      <c r="CC26" s="378"/>
      <c r="CD26" s="378"/>
      <c r="CE26" s="379"/>
      <c r="CF26" s="377">
        <v>0</v>
      </c>
      <c r="CG26" s="378"/>
      <c r="CH26" s="378"/>
      <c r="CI26" s="378"/>
      <c r="CJ26" s="378"/>
      <c r="CK26" s="378"/>
      <c r="CL26" s="378"/>
      <c r="CM26" s="379"/>
      <c r="CN26" s="377">
        <v>0</v>
      </c>
      <c r="CO26" s="378"/>
      <c r="CP26" s="378"/>
      <c r="CQ26" s="378"/>
      <c r="CR26" s="378"/>
      <c r="CS26" s="378"/>
      <c r="CT26" s="378"/>
      <c r="CU26" s="379"/>
    </row>
    <row r="27" spans="1:99" s="2" customFormat="1" ht="13">
      <c r="A27" s="299" t="s">
        <v>215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1"/>
      <c r="R27" s="302"/>
      <c r="S27" s="302"/>
      <c r="T27" s="302"/>
      <c r="U27" s="303"/>
      <c r="V27" s="301"/>
      <c r="W27" s="302"/>
      <c r="X27" s="302"/>
      <c r="Y27" s="302"/>
      <c r="Z27" s="302"/>
      <c r="AA27" s="303"/>
      <c r="AB27" s="380"/>
      <c r="AC27" s="381"/>
      <c r="AD27" s="381"/>
      <c r="AE27" s="381"/>
      <c r="AF27" s="381"/>
      <c r="AG27" s="381"/>
      <c r="AH27" s="381"/>
      <c r="AI27" s="382"/>
      <c r="AJ27" s="380"/>
      <c r="AK27" s="381"/>
      <c r="AL27" s="381"/>
      <c r="AM27" s="381"/>
      <c r="AN27" s="381"/>
      <c r="AO27" s="381"/>
      <c r="AP27" s="381"/>
      <c r="AQ27" s="382"/>
      <c r="AR27" s="380"/>
      <c r="AS27" s="381"/>
      <c r="AT27" s="381"/>
      <c r="AU27" s="381"/>
      <c r="AV27" s="381"/>
      <c r="AW27" s="381"/>
      <c r="AX27" s="381"/>
      <c r="AY27" s="382"/>
      <c r="AZ27" s="380"/>
      <c r="BA27" s="381"/>
      <c r="BB27" s="381"/>
      <c r="BC27" s="381"/>
      <c r="BD27" s="381"/>
      <c r="BE27" s="381"/>
      <c r="BF27" s="381"/>
      <c r="BG27" s="382"/>
      <c r="BH27" s="380"/>
      <c r="BI27" s="381"/>
      <c r="BJ27" s="381"/>
      <c r="BK27" s="381"/>
      <c r="BL27" s="381"/>
      <c r="BM27" s="381"/>
      <c r="BN27" s="381"/>
      <c r="BO27" s="382"/>
      <c r="BP27" s="380"/>
      <c r="BQ27" s="381"/>
      <c r="BR27" s="381"/>
      <c r="BS27" s="381"/>
      <c r="BT27" s="381"/>
      <c r="BU27" s="381"/>
      <c r="BV27" s="381"/>
      <c r="BW27" s="382"/>
      <c r="BX27" s="380"/>
      <c r="BY27" s="381"/>
      <c r="BZ27" s="381"/>
      <c r="CA27" s="381"/>
      <c r="CB27" s="381"/>
      <c r="CC27" s="381"/>
      <c r="CD27" s="381"/>
      <c r="CE27" s="382"/>
      <c r="CF27" s="380"/>
      <c r="CG27" s="381"/>
      <c r="CH27" s="381"/>
      <c r="CI27" s="381"/>
      <c r="CJ27" s="381"/>
      <c r="CK27" s="381"/>
      <c r="CL27" s="381"/>
      <c r="CM27" s="382"/>
      <c r="CN27" s="380"/>
      <c r="CO27" s="381"/>
      <c r="CP27" s="381"/>
      <c r="CQ27" s="381"/>
      <c r="CR27" s="381"/>
      <c r="CS27" s="381"/>
      <c r="CT27" s="381"/>
      <c r="CU27" s="382"/>
    </row>
    <row r="28" spans="1:99" s="2" customFormat="1" ht="13">
      <c r="A28" s="278" t="s">
        <v>216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85"/>
      <c r="R28" s="286"/>
      <c r="S28" s="286"/>
      <c r="T28" s="286"/>
      <c r="U28" s="287"/>
      <c r="V28" s="285"/>
      <c r="W28" s="286"/>
      <c r="X28" s="286"/>
      <c r="Y28" s="286"/>
      <c r="Z28" s="286"/>
      <c r="AA28" s="287"/>
      <c r="AB28" s="383">
        <f>V!I14+V!I15+V!I16+V!I17+V!I18</f>
        <v>900400</v>
      </c>
      <c r="AC28" s="384"/>
      <c r="AD28" s="384"/>
      <c r="AE28" s="384"/>
      <c r="AF28" s="384"/>
      <c r="AG28" s="384"/>
      <c r="AH28" s="384"/>
      <c r="AI28" s="385"/>
      <c r="AJ28" s="383">
        <v>0</v>
      </c>
      <c r="AK28" s="384"/>
      <c r="AL28" s="384"/>
      <c r="AM28" s="384"/>
      <c r="AN28" s="384"/>
      <c r="AO28" s="384"/>
      <c r="AP28" s="384"/>
      <c r="AQ28" s="385"/>
      <c r="AR28" s="383">
        <v>0</v>
      </c>
      <c r="AS28" s="384"/>
      <c r="AT28" s="384"/>
      <c r="AU28" s="384"/>
      <c r="AV28" s="384"/>
      <c r="AW28" s="384"/>
      <c r="AX28" s="384"/>
      <c r="AY28" s="385"/>
      <c r="AZ28" s="383"/>
      <c r="BA28" s="384"/>
      <c r="BB28" s="384"/>
      <c r="BC28" s="384"/>
      <c r="BD28" s="384"/>
      <c r="BE28" s="384"/>
      <c r="BF28" s="384"/>
      <c r="BG28" s="385"/>
      <c r="BH28" s="383"/>
      <c r="BI28" s="384"/>
      <c r="BJ28" s="384"/>
      <c r="BK28" s="384"/>
      <c r="BL28" s="384"/>
      <c r="BM28" s="384"/>
      <c r="BN28" s="384"/>
      <c r="BO28" s="385"/>
      <c r="BP28" s="383"/>
      <c r="BQ28" s="384"/>
      <c r="BR28" s="384"/>
      <c r="BS28" s="384"/>
      <c r="BT28" s="384"/>
      <c r="BU28" s="384"/>
      <c r="BV28" s="384"/>
      <c r="BW28" s="385"/>
      <c r="BX28" s="383"/>
      <c r="BY28" s="384"/>
      <c r="BZ28" s="384"/>
      <c r="CA28" s="384"/>
      <c r="CB28" s="384"/>
      <c r="CC28" s="384"/>
      <c r="CD28" s="384"/>
      <c r="CE28" s="385"/>
      <c r="CF28" s="383"/>
      <c r="CG28" s="384"/>
      <c r="CH28" s="384"/>
      <c r="CI28" s="384"/>
      <c r="CJ28" s="384"/>
      <c r="CK28" s="384"/>
      <c r="CL28" s="384"/>
      <c r="CM28" s="385"/>
      <c r="CN28" s="383"/>
      <c r="CO28" s="384"/>
      <c r="CP28" s="384"/>
      <c r="CQ28" s="384"/>
      <c r="CR28" s="384"/>
      <c r="CS28" s="384"/>
      <c r="CT28" s="384"/>
      <c r="CU28" s="385"/>
    </row>
    <row r="29" spans="1:99" s="2" customFormat="1" ht="13">
      <c r="A29" s="294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341"/>
      <c r="R29" s="341"/>
      <c r="S29" s="341"/>
      <c r="T29" s="341"/>
      <c r="U29" s="341"/>
      <c r="V29" s="341" t="s">
        <v>1484</v>
      </c>
      <c r="W29" s="341"/>
      <c r="X29" s="341"/>
      <c r="Y29" s="341"/>
      <c r="Z29" s="341"/>
      <c r="AA29" s="341"/>
      <c r="AB29" s="373">
        <v>0</v>
      </c>
      <c r="AC29" s="373"/>
      <c r="AD29" s="373"/>
      <c r="AE29" s="373"/>
      <c r="AF29" s="373"/>
      <c r="AG29" s="373"/>
      <c r="AH29" s="373"/>
      <c r="AI29" s="373"/>
      <c r="AJ29" s="374">
        <f>SUM(V!K14:K18)</f>
        <v>900400</v>
      </c>
      <c r="AK29" s="375"/>
      <c r="AL29" s="375"/>
      <c r="AM29" s="375"/>
      <c r="AN29" s="375"/>
      <c r="AO29" s="375"/>
      <c r="AP29" s="375"/>
      <c r="AQ29" s="376"/>
      <c r="AR29" s="373">
        <v>0</v>
      </c>
      <c r="AS29" s="373"/>
      <c r="AT29" s="373"/>
      <c r="AU29" s="373"/>
      <c r="AV29" s="373"/>
      <c r="AW29" s="373"/>
      <c r="AX29" s="373"/>
      <c r="AY29" s="373"/>
      <c r="AZ29" s="373">
        <v>0</v>
      </c>
      <c r="BA29" s="373"/>
      <c r="BB29" s="373"/>
      <c r="BC29" s="373"/>
      <c r="BD29" s="373"/>
      <c r="BE29" s="373"/>
      <c r="BF29" s="373"/>
      <c r="BG29" s="373"/>
      <c r="BH29" s="373">
        <f>AJ29</f>
        <v>900400</v>
      </c>
      <c r="BI29" s="373"/>
      <c r="BJ29" s="373"/>
      <c r="BK29" s="373"/>
      <c r="BL29" s="373"/>
      <c r="BM29" s="373"/>
      <c r="BN29" s="373"/>
      <c r="BO29" s="373"/>
      <c r="BP29" s="373">
        <v>0</v>
      </c>
      <c r="BQ29" s="373"/>
      <c r="BR29" s="373"/>
      <c r="BS29" s="373"/>
      <c r="BT29" s="373"/>
      <c r="BU29" s="373"/>
      <c r="BV29" s="373"/>
      <c r="BW29" s="373"/>
      <c r="BX29" s="373">
        <v>0</v>
      </c>
      <c r="BY29" s="373"/>
      <c r="BZ29" s="373"/>
      <c r="CA29" s="373"/>
      <c r="CB29" s="373"/>
      <c r="CC29" s="373"/>
      <c r="CD29" s="373"/>
      <c r="CE29" s="373"/>
      <c r="CF29" s="373">
        <v>0</v>
      </c>
      <c r="CG29" s="373"/>
      <c r="CH29" s="373"/>
      <c r="CI29" s="373"/>
      <c r="CJ29" s="373"/>
      <c r="CK29" s="373"/>
      <c r="CL29" s="373"/>
      <c r="CM29" s="373"/>
      <c r="CN29" s="373">
        <v>0</v>
      </c>
      <c r="CO29" s="373"/>
      <c r="CP29" s="373"/>
      <c r="CQ29" s="373"/>
      <c r="CR29" s="373"/>
      <c r="CS29" s="373"/>
      <c r="CT29" s="373"/>
      <c r="CU29" s="373"/>
    </row>
    <row r="30" spans="1:99" s="2" customFormat="1" ht="13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85"/>
      <c r="R30" s="286"/>
      <c r="S30" s="286"/>
      <c r="T30" s="286"/>
      <c r="U30" s="287"/>
      <c r="V30" s="285" t="s">
        <v>1644</v>
      </c>
      <c r="W30" s="286"/>
      <c r="X30" s="286"/>
      <c r="Y30" s="286"/>
      <c r="Z30" s="286"/>
      <c r="AA30" s="287"/>
      <c r="AB30" s="373">
        <v>0</v>
      </c>
      <c r="AC30" s="373"/>
      <c r="AD30" s="373"/>
      <c r="AE30" s="373"/>
      <c r="AF30" s="373"/>
      <c r="AG30" s="373"/>
      <c r="AH30" s="373"/>
      <c r="AI30" s="373"/>
      <c r="AJ30" s="386">
        <v>0</v>
      </c>
      <c r="AK30" s="386"/>
      <c r="AL30" s="386"/>
      <c r="AM30" s="386"/>
      <c r="AN30" s="386"/>
      <c r="AO30" s="386"/>
      <c r="AP30" s="386"/>
      <c r="AQ30" s="386"/>
      <c r="AR30" s="374">
        <f>SUM(V!M14:M18)</f>
        <v>900400</v>
      </c>
      <c r="AS30" s="375"/>
      <c r="AT30" s="375"/>
      <c r="AU30" s="375"/>
      <c r="AV30" s="375"/>
      <c r="AW30" s="375"/>
      <c r="AX30" s="375"/>
      <c r="AY30" s="376"/>
      <c r="AZ30" s="386">
        <v>0</v>
      </c>
      <c r="BA30" s="386"/>
      <c r="BB30" s="386"/>
      <c r="BC30" s="386"/>
      <c r="BD30" s="386"/>
      <c r="BE30" s="386"/>
      <c r="BF30" s="386"/>
      <c r="BG30" s="386"/>
      <c r="BH30" s="386">
        <v>0</v>
      </c>
      <c r="BI30" s="386"/>
      <c r="BJ30" s="386"/>
      <c r="BK30" s="386"/>
      <c r="BL30" s="386"/>
      <c r="BM30" s="386"/>
      <c r="BN30" s="386"/>
      <c r="BO30" s="386"/>
      <c r="BP30" s="386">
        <f>AR30</f>
        <v>900400</v>
      </c>
      <c r="BQ30" s="386"/>
      <c r="BR30" s="386"/>
      <c r="BS30" s="386"/>
      <c r="BT30" s="386"/>
      <c r="BU30" s="386"/>
      <c r="BV30" s="386"/>
      <c r="BW30" s="386"/>
      <c r="BX30" s="386">
        <v>0</v>
      </c>
      <c r="BY30" s="386"/>
      <c r="BZ30" s="386"/>
      <c r="CA30" s="386"/>
      <c r="CB30" s="386"/>
      <c r="CC30" s="386"/>
      <c r="CD30" s="386"/>
      <c r="CE30" s="386"/>
      <c r="CF30" s="386">
        <v>0</v>
      </c>
      <c r="CG30" s="386"/>
      <c r="CH30" s="386"/>
      <c r="CI30" s="386"/>
      <c r="CJ30" s="386"/>
      <c r="CK30" s="386"/>
      <c r="CL30" s="386"/>
      <c r="CM30" s="386"/>
      <c r="CN30" s="386">
        <v>0</v>
      </c>
      <c r="CO30" s="386"/>
      <c r="CP30" s="386"/>
      <c r="CQ30" s="386"/>
      <c r="CR30" s="386"/>
      <c r="CS30" s="386"/>
      <c r="CT30" s="386"/>
      <c r="CU30" s="386"/>
    </row>
    <row r="31" spans="1:99" s="2" customFormat="1" ht="13">
      <c r="AB31" s="62"/>
    </row>
    <row r="32" spans="1:99" s="2" customFormat="1" ht="13"/>
    <row r="33" s="2" customFormat="1" ht="13"/>
    <row r="34" s="2" customFormat="1" ht="13"/>
    <row r="35" s="2" customFormat="1" ht="13"/>
    <row r="36" s="2" customFormat="1" ht="13"/>
    <row r="37" s="2" customFormat="1" ht="13"/>
    <row r="38" s="2" customFormat="1" ht="13"/>
    <row r="39" s="2" customFormat="1" ht="13"/>
    <row r="40" s="2" customFormat="1" ht="13"/>
    <row r="41" s="2" customFormat="1" ht="13"/>
    <row r="42" s="2" customFormat="1" ht="13"/>
    <row r="43" s="2" customFormat="1" ht="13"/>
    <row r="44" s="2" customFormat="1" ht="13"/>
    <row r="45" s="2" customFormat="1" ht="13"/>
    <row r="46" s="2" customFormat="1" ht="13"/>
    <row r="47" s="2" customFormat="1" ht="13"/>
    <row r="48" s="2" customFormat="1" ht="13"/>
    <row r="49" s="2" customFormat="1" ht="13"/>
    <row r="50" s="2" customFormat="1" ht="13"/>
    <row r="51" s="2" customFormat="1" ht="13"/>
    <row r="52" s="2" customFormat="1" ht="13"/>
    <row r="53" s="2" customFormat="1" ht="13"/>
    <row r="54" s="2" customFormat="1" ht="13"/>
    <row r="55" s="2" customFormat="1" ht="13"/>
    <row r="56" s="2" customFormat="1" ht="13"/>
    <row r="57" s="2" customFormat="1" ht="13"/>
    <row r="58" s="2" customFormat="1" ht="13"/>
    <row r="59" s="2" customFormat="1" ht="13"/>
    <row r="60" s="2" customFormat="1" ht="13"/>
    <row r="61" s="2" customFormat="1" ht="13"/>
    <row r="62" s="2" customFormat="1" ht="13"/>
    <row r="63" s="2" customFormat="1" ht="13"/>
    <row r="64" s="2" customFormat="1" ht="13"/>
    <row r="65" s="2" customFormat="1" ht="13"/>
    <row r="66" s="2" customFormat="1" ht="13"/>
    <row r="67" s="2" customFormat="1" ht="13"/>
    <row r="68" s="2" customFormat="1" ht="13"/>
    <row r="69" s="2" customFormat="1" ht="13"/>
    <row r="70" s="2" customFormat="1" ht="13"/>
    <row r="71" s="2" customFormat="1" ht="13"/>
    <row r="72" s="2" customFormat="1" ht="13"/>
    <row r="73" s="2" customFormat="1" ht="13"/>
    <row r="74" s="2" customFormat="1" ht="13"/>
    <row r="75" s="2" customFormat="1" ht="13"/>
    <row r="76" s="2" customFormat="1" ht="13"/>
    <row r="77" s="2" customFormat="1" ht="13"/>
    <row r="78" s="2" customFormat="1" ht="13"/>
    <row r="79" s="2" customFormat="1" ht="13"/>
    <row r="80" s="2" customFormat="1" ht="13"/>
    <row r="81" s="2" customFormat="1" ht="13"/>
    <row r="82" s="2" customFormat="1" ht="13"/>
    <row r="83" s="2" customFormat="1" ht="13"/>
    <row r="84" s="2" customFormat="1" ht="13"/>
    <row r="85" s="2" customFormat="1" ht="13"/>
    <row r="86" s="2" customFormat="1" ht="13"/>
    <row r="87" s="2" customFormat="1" ht="13"/>
    <row r="88" s="2" customFormat="1" ht="13"/>
    <row r="89" s="2" customFormat="1" ht="13"/>
    <row r="90" s="2" customFormat="1" ht="13"/>
    <row r="91" s="2" customFormat="1" ht="13"/>
    <row r="92" s="2" customFormat="1" ht="13"/>
    <row r="93" s="2" customFormat="1" ht="13"/>
    <row r="94" s="2" customFormat="1" ht="13"/>
    <row r="95" s="2" customFormat="1" ht="13"/>
    <row r="96" s="2" customFormat="1" ht="13"/>
    <row r="97" s="2" customFormat="1" ht="13"/>
    <row r="98" s="2" customFormat="1" ht="13"/>
    <row r="99" s="2" customFormat="1" ht="13"/>
    <row r="100" s="2" customFormat="1" ht="13"/>
    <row r="101" s="2" customFormat="1" ht="13"/>
    <row r="102" s="2" customFormat="1" ht="13"/>
    <row r="103" s="2" customFormat="1" ht="13"/>
    <row r="104" s="2" customFormat="1" ht="13"/>
    <row r="105" s="2" customFormat="1" ht="13"/>
    <row r="106" s="2" customFormat="1" ht="13"/>
    <row r="107" s="2" customFormat="1" ht="13"/>
    <row r="108" s="2" customFormat="1" ht="13"/>
    <row r="109" s="2" customFormat="1" ht="13"/>
    <row r="110" s="2" customFormat="1" ht="13"/>
    <row r="111" s="2" customFormat="1" ht="13"/>
    <row r="112" s="2" customFormat="1" ht="13"/>
    <row r="113" s="2" customFormat="1" ht="13"/>
    <row r="114" s="2" customFormat="1" ht="13"/>
    <row r="115" s="2" customFormat="1" ht="13"/>
    <row r="116" s="2" customFormat="1" ht="13"/>
    <row r="117" s="2" customFormat="1" ht="13"/>
    <row r="118" s="2" customFormat="1" ht="13"/>
    <row r="119" s="2" customFormat="1" ht="13"/>
    <row r="120" s="2" customFormat="1" ht="13"/>
    <row r="121" s="2" customFormat="1" ht="13"/>
    <row r="122" s="2" customFormat="1" ht="13"/>
    <row r="123" s="2" customFormat="1" ht="13"/>
    <row r="124" s="2" customFormat="1" ht="13"/>
    <row r="125" s="2" customFormat="1" ht="13"/>
    <row r="126" s="2" customFormat="1" ht="13"/>
    <row r="127" s="2" customFormat="1" ht="13"/>
    <row r="128" s="2" customFormat="1" ht="13"/>
    <row r="129" s="2" customFormat="1" ht="13"/>
    <row r="130" s="2" customFormat="1" ht="13"/>
    <row r="131" s="2" customFormat="1" ht="13"/>
    <row r="132" s="2" customFormat="1" ht="13"/>
    <row r="133" s="2" customFormat="1" ht="13"/>
    <row r="134" s="2" customFormat="1" ht="13"/>
    <row r="135" s="2" customFormat="1" ht="13"/>
    <row r="136" s="2" customFormat="1" ht="13"/>
    <row r="137" s="2" customFormat="1" ht="13"/>
    <row r="138" s="2" customFormat="1" ht="13"/>
    <row r="139" s="2" customFormat="1" ht="13"/>
    <row r="140" s="2" customFormat="1" ht="13"/>
    <row r="141" s="2" customFormat="1" ht="13"/>
    <row r="142" s="2" customFormat="1" ht="13"/>
    <row r="143" s="2" customFormat="1" ht="13"/>
    <row r="144" s="2" customFormat="1" ht="13"/>
    <row r="145" s="2" customFormat="1" ht="13"/>
    <row r="146" s="2" customFormat="1" ht="13"/>
    <row r="147" s="2" customFormat="1" ht="13"/>
    <row r="148" s="2" customFormat="1" ht="13"/>
    <row r="149" s="2" customFormat="1" ht="13"/>
    <row r="150" s="2" customFormat="1" ht="13"/>
    <row r="151" s="2" customFormat="1" ht="13"/>
    <row r="152" s="2" customFormat="1" ht="13"/>
    <row r="153" s="2" customFormat="1" ht="13"/>
    <row r="154" s="2" customFormat="1" ht="13"/>
    <row r="155" s="2" customFormat="1" ht="13"/>
    <row r="156" s="2" customFormat="1" ht="13"/>
    <row r="157" s="2" customFormat="1" ht="13"/>
    <row r="158" s="2" customFormat="1" ht="13"/>
    <row r="159" s="2" customFormat="1" ht="13"/>
    <row r="160" s="2" customFormat="1" ht="13"/>
    <row r="161" s="2" customFormat="1" ht="13"/>
    <row r="162" s="2" customFormat="1" ht="13"/>
    <row r="163" s="2" customFormat="1" ht="13"/>
    <row r="164" s="2" customFormat="1" ht="13"/>
    <row r="165" s="2" customFormat="1" ht="13"/>
    <row r="166" s="2" customFormat="1" ht="13"/>
    <row r="167" s="2" customFormat="1" ht="13"/>
    <row r="168" s="2" customFormat="1" ht="13"/>
    <row r="169" s="2" customFormat="1" ht="13"/>
    <row r="170" s="2" customFormat="1" ht="13"/>
    <row r="171" s="2" customFormat="1" ht="13"/>
    <row r="172" s="2" customFormat="1" ht="13"/>
    <row r="173" s="2" customFormat="1" ht="13"/>
    <row r="174" s="2" customFormat="1" ht="13"/>
    <row r="175" s="2" customFormat="1" ht="13"/>
    <row r="176" s="2" customFormat="1" ht="13"/>
    <row r="177" s="2" customFormat="1" ht="13"/>
    <row r="178" s="2" customFormat="1" ht="13"/>
    <row r="179" s="2" customFormat="1" ht="13"/>
    <row r="180" s="2" customFormat="1" ht="13"/>
    <row r="181" s="2" customFormat="1" ht="13"/>
    <row r="182" s="2" customFormat="1" ht="13"/>
    <row r="183" s="2" customFormat="1" ht="13"/>
    <row r="184" s="2" customFormat="1" ht="13"/>
    <row r="185" s="2" customFormat="1" ht="13"/>
    <row r="186" s="2" customFormat="1" ht="13"/>
    <row r="187" s="2" customFormat="1" ht="13"/>
    <row r="188" s="2" customFormat="1" ht="13"/>
    <row r="189" s="2" customFormat="1" ht="13"/>
    <row r="190" s="2" customFormat="1" ht="13"/>
    <row r="191" s="2" customFormat="1" ht="13"/>
    <row r="192" s="2" customFormat="1" ht="13"/>
    <row r="193" s="2" customFormat="1" ht="13"/>
    <row r="194" s="2" customFormat="1" ht="13"/>
    <row r="195" s="2" customFormat="1" ht="13"/>
    <row r="196" s="2" customFormat="1" ht="13"/>
    <row r="197" s="2" customFormat="1" ht="13"/>
    <row r="198" s="2" customFormat="1" ht="13"/>
    <row r="199" s="2" customFormat="1" ht="13"/>
    <row r="200" s="2" customFormat="1" ht="13"/>
    <row r="201" s="2" customFormat="1" ht="13"/>
    <row r="202" s="2" customFormat="1" ht="13"/>
    <row r="203" s="2" customFormat="1" ht="13"/>
    <row r="204" s="2" customFormat="1" ht="13"/>
    <row r="205" s="2" customFormat="1" ht="13"/>
    <row r="206" s="2" customFormat="1" ht="13"/>
    <row r="207" s="2" customFormat="1" ht="13"/>
    <row r="208" s="2" customFormat="1" ht="13"/>
    <row r="209" s="2" customFormat="1" ht="13"/>
    <row r="210" s="2" customFormat="1" ht="13"/>
    <row r="211" s="2" customFormat="1" ht="13"/>
    <row r="212" s="2" customFormat="1" ht="13"/>
    <row r="213" s="2" customFormat="1" ht="13"/>
    <row r="214" s="2" customFormat="1" ht="13"/>
    <row r="215" s="2" customFormat="1" ht="13"/>
    <row r="216" s="2" customFormat="1" ht="13"/>
    <row r="217" s="2" customFormat="1" ht="13"/>
    <row r="218" s="2" customFormat="1" ht="13"/>
    <row r="219" s="2" customFormat="1" ht="13"/>
    <row r="220" s="2" customFormat="1" ht="13"/>
    <row r="221" s="2" customFormat="1" ht="13"/>
    <row r="222" s="2" customFormat="1" ht="13"/>
    <row r="223" s="2" customFormat="1" ht="13"/>
    <row r="224" s="2" customFormat="1" ht="13"/>
    <row r="225" s="2" customFormat="1" ht="13"/>
    <row r="226" s="2" customFormat="1" ht="13"/>
    <row r="227" s="2" customFormat="1" ht="13"/>
    <row r="228" s="2" customFormat="1" ht="13"/>
  </sheetData>
  <mergeCells count="188">
    <mergeCell ref="CF30:CM30"/>
    <mergeCell ref="CN30:CU30"/>
    <mergeCell ref="A30:P30"/>
    <mergeCell ref="Q30:U30"/>
    <mergeCell ref="V30:AA30"/>
    <mergeCell ref="AB30:AI30"/>
    <mergeCell ref="AJ30:AQ30"/>
    <mergeCell ref="AZ30:BG30"/>
    <mergeCell ref="BH30:BO30"/>
    <mergeCell ref="BP30:BW30"/>
    <mergeCell ref="BX30:CE30"/>
    <mergeCell ref="AR30:AY30"/>
    <mergeCell ref="A3:CU3"/>
    <mergeCell ref="AN4:BC4"/>
    <mergeCell ref="BD4:BF4"/>
    <mergeCell ref="BG4:BI4"/>
    <mergeCell ref="A6:P6"/>
    <mergeCell ref="Q6:U6"/>
    <mergeCell ref="V6:AA6"/>
    <mergeCell ref="AB6:CU6"/>
    <mergeCell ref="AB26:AI26"/>
    <mergeCell ref="AJ26:AQ26"/>
    <mergeCell ref="AR26:AY26"/>
    <mergeCell ref="A7:P7"/>
    <mergeCell ref="Q7:U7"/>
    <mergeCell ref="V7:AA7"/>
    <mergeCell ref="AB7:AY7"/>
    <mergeCell ref="AZ7:CU7"/>
    <mergeCell ref="A8:P8"/>
    <mergeCell ref="Q8:U8"/>
    <mergeCell ref="V8:AA8"/>
    <mergeCell ref="AB8:AY8"/>
    <mergeCell ref="AZ8:BW8"/>
    <mergeCell ref="A10:P10"/>
    <mergeCell ref="Q10:U10"/>
    <mergeCell ref="V10:AA10"/>
    <mergeCell ref="AB10:AY10"/>
    <mergeCell ref="AZ10:BW10"/>
    <mergeCell ref="BX10:CU10"/>
    <mergeCell ref="BX8:CU8"/>
    <mergeCell ref="A9:P9"/>
    <mergeCell ref="Q9:U9"/>
    <mergeCell ref="V9:AA9"/>
    <mergeCell ref="AB9:AY9"/>
    <mergeCell ref="AZ9:BW9"/>
    <mergeCell ref="BX9:CU9"/>
    <mergeCell ref="A12:P12"/>
    <mergeCell ref="Q12:U12"/>
    <mergeCell ref="V12:AA12"/>
    <mergeCell ref="AB12:AY12"/>
    <mergeCell ref="AZ12:BW12"/>
    <mergeCell ref="BX12:CU12"/>
    <mergeCell ref="A11:P11"/>
    <mergeCell ref="Q11:U11"/>
    <mergeCell ref="V11:AA11"/>
    <mergeCell ref="AB11:AY11"/>
    <mergeCell ref="AZ11:BW11"/>
    <mergeCell ref="BX11:CU11"/>
    <mergeCell ref="BD13:BE13"/>
    <mergeCell ref="BL13:BM13"/>
    <mergeCell ref="BT13:BU13"/>
    <mergeCell ref="CB13:CC13"/>
    <mergeCell ref="CJ13:CK13"/>
    <mergeCell ref="CR13:CS13"/>
    <mergeCell ref="A13:P13"/>
    <mergeCell ref="Q13:U13"/>
    <mergeCell ref="V13:AA13"/>
    <mergeCell ref="AF13:AG13"/>
    <mergeCell ref="AN13:AO13"/>
    <mergeCell ref="AV13:AW13"/>
    <mergeCell ref="AZ14:BG14"/>
    <mergeCell ref="BH14:BO14"/>
    <mergeCell ref="BP14:BW14"/>
    <mergeCell ref="BX14:CE14"/>
    <mergeCell ref="CF14:CM14"/>
    <mergeCell ref="CN14:CU14"/>
    <mergeCell ref="A14:P14"/>
    <mergeCell ref="Q14:U14"/>
    <mergeCell ref="V14:AA14"/>
    <mergeCell ref="AB14:AI14"/>
    <mergeCell ref="AJ14:AQ14"/>
    <mergeCell ref="AR14:AY14"/>
    <mergeCell ref="AZ15:BG15"/>
    <mergeCell ref="BH15:BO15"/>
    <mergeCell ref="BP15:BW15"/>
    <mergeCell ref="BX15:CE15"/>
    <mergeCell ref="CF15:CM15"/>
    <mergeCell ref="CN15:CU15"/>
    <mergeCell ref="A15:P15"/>
    <mergeCell ref="Q15:U15"/>
    <mergeCell ref="V15:AA15"/>
    <mergeCell ref="AB15:AI15"/>
    <mergeCell ref="AJ15:AQ15"/>
    <mergeCell ref="AR15:AY15"/>
    <mergeCell ref="AZ16:BG16"/>
    <mergeCell ref="BH16:BO16"/>
    <mergeCell ref="BP16:BW16"/>
    <mergeCell ref="BX16:CE16"/>
    <mergeCell ref="CF16:CM16"/>
    <mergeCell ref="CN16:CU16"/>
    <mergeCell ref="A16:P16"/>
    <mergeCell ref="Q16:U16"/>
    <mergeCell ref="V16:AA16"/>
    <mergeCell ref="AB16:AI16"/>
    <mergeCell ref="AJ16:AQ16"/>
    <mergeCell ref="AR16:AY16"/>
    <mergeCell ref="AZ17:BG17"/>
    <mergeCell ref="BH17:BO17"/>
    <mergeCell ref="BP17:BW17"/>
    <mergeCell ref="BX17:CE17"/>
    <mergeCell ref="CF17:CM17"/>
    <mergeCell ref="CN17:CU17"/>
    <mergeCell ref="A17:P17"/>
    <mergeCell ref="Q17:U17"/>
    <mergeCell ref="V17:AA17"/>
    <mergeCell ref="AB17:AI17"/>
    <mergeCell ref="AJ17:AQ17"/>
    <mergeCell ref="AR17:AY17"/>
    <mergeCell ref="AZ18:BG20"/>
    <mergeCell ref="BH18:BO20"/>
    <mergeCell ref="BP18:BW20"/>
    <mergeCell ref="BX18:CE20"/>
    <mergeCell ref="CF18:CM20"/>
    <mergeCell ref="CN18:CU20"/>
    <mergeCell ref="A18:P18"/>
    <mergeCell ref="Q18:U20"/>
    <mergeCell ref="V18:AA20"/>
    <mergeCell ref="AB18:AI20"/>
    <mergeCell ref="AJ18:AQ20"/>
    <mergeCell ref="AR18:AY20"/>
    <mergeCell ref="A19:P19"/>
    <mergeCell ref="A20:P20"/>
    <mergeCell ref="AZ21:BG24"/>
    <mergeCell ref="BH21:BO24"/>
    <mergeCell ref="BP21:BW24"/>
    <mergeCell ref="BX21:CE24"/>
    <mergeCell ref="CF21:CM24"/>
    <mergeCell ref="CN21:CU24"/>
    <mergeCell ref="A21:P21"/>
    <mergeCell ref="Q21:U24"/>
    <mergeCell ref="V21:AA24"/>
    <mergeCell ref="AB21:AI24"/>
    <mergeCell ref="AJ21:AQ24"/>
    <mergeCell ref="AR21:AY24"/>
    <mergeCell ref="A22:P22"/>
    <mergeCell ref="A23:P23"/>
    <mergeCell ref="A24:P24"/>
    <mergeCell ref="AZ25:BG25"/>
    <mergeCell ref="BH25:BO25"/>
    <mergeCell ref="BP25:BW25"/>
    <mergeCell ref="BX25:CE25"/>
    <mergeCell ref="CF25:CM25"/>
    <mergeCell ref="CN25:CU25"/>
    <mergeCell ref="A25:P25"/>
    <mergeCell ref="Q25:U25"/>
    <mergeCell ref="V25:AA25"/>
    <mergeCell ref="AB25:AI25"/>
    <mergeCell ref="AJ25:AQ25"/>
    <mergeCell ref="AR25:AY25"/>
    <mergeCell ref="AZ26:BG28"/>
    <mergeCell ref="BH26:BO28"/>
    <mergeCell ref="BP26:BW28"/>
    <mergeCell ref="BX26:CE28"/>
    <mergeCell ref="CF26:CM28"/>
    <mergeCell ref="CN26:CU28"/>
    <mergeCell ref="A26:P26"/>
    <mergeCell ref="Q26:U28"/>
    <mergeCell ref="V26:AA28"/>
    <mergeCell ref="A27:P27"/>
    <mergeCell ref="A28:P28"/>
    <mergeCell ref="AB27:AI27"/>
    <mergeCell ref="AJ27:AQ27"/>
    <mergeCell ref="AR27:AY27"/>
    <mergeCell ref="AJ28:AQ28"/>
    <mergeCell ref="AR28:AY28"/>
    <mergeCell ref="AB28:AI28"/>
    <mergeCell ref="AZ29:BG29"/>
    <mergeCell ref="BH29:BO29"/>
    <mergeCell ref="BP29:BW29"/>
    <mergeCell ref="BX29:CE29"/>
    <mergeCell ref="CF29:CM29"/>
    <mergeCell ref="CN29:CU29"/>
    <mergeCell ref="A29:P29"/>
    <mergeCell ref="Q29:U29"/>
    <mergeCell ref="V29:AA29"/>
    <mergeCell ref="AB29:AI29"/>
    <mergeCell ref="AR29:AY29"/>
    <mergeCell ref="AJ29:AQ29"/>
  </mergeCells>
  <printOptions horizontalCentered="1"/>
  <pageMargins left="0.19685039370078741" right="0.19685039370078741" top="0.74803149606299213" bottom="0.7480314960629921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U228"/>
  <sheetViews>
    <sheetView view="pageBreakPreview" zoomScale="60" zoomScaleNormal="100" workbookViewId="0">
      <selection activeCell="AR18" sqref="AR18:AY20"/>
    </sheetView>
  </sheetViews>
  <sheetFormatPr defaultColWidth="1.6640625" defaultRowHeight="15.5"/>
  <cols>
    <col min="1" max="27" width="1.6640625" style="60"/>
    <col min="28" max="28" width="4.6640625" style="60" customWidth="1"/>
    <col min="29" max="35" width="1.6640625" style="60"/>
    <col min="36" max="36" width="5.109375" style="60" customWidth="1"/>
    <col min="37" max="43" width="1.6640625" style="60"/>
    <col min="44" max="44" width="6.33203125" style="60" customWidth="1"/>
    <col min="45" max="16384" width="1.6640625" style="60"/>
  </cols>
  <sheetData>
    <row r="1" spans="1:99" s="2" customFormat="1" ht="13">
      <c r="CU1" s="3" t="s">
        <v>182</v>
      </c>
    </row>
    <row r="2" spans="1:99" s="2" customFormat="1" ht="13"/>
    <row r="3" spans="1:99">
      <c r="A3" s="224" t="s">
        <v>183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</row>
    <row r="4" spans="1:99">
      <c r="AL4" s="61" t="s">
        <v>54</v>
      </c>
      <c r="AN4" s="202" t="s">
        <v>181</v>
      </c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339">
        <v>20</v>
      </c>
      <c r="BE4" s="339"/>
      <c r="BF4" s="339"/>
      <c r="BG4" s="202" t="s">
        <v>1643</v>
      </c>
      <c r="BH4" s="202"/>
      <c r="BI4" s="202"/>
      <c r="BK4" s="60" t="s">
        <v>5</v>
      </c>
    </row>
    <row r="6" spans="1:99" s="2" customFormat="1" ht="13">
      <c r="A6" s="358" t="s">
        <v>55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60"/>
      <c r="Q6" s="358" t="s">
        <v>56</v>
      </c>
      <c r="R6" s="359"/>
      <c r="S6" s="359"/>
      <c r="T6" s="359"/>
      <c r="U6" s="360"/>
      <c r="V6" s="307" t="s">
        <v>184</v>
      </c>
      <c r="W6" s="308"/>
      <c r="X6" s="308"/>
      <c r="Y6" s="308"/>
      <c r="Z6" s="308"/>
      <c r="AA6" s="309"/>
      <c r="AB6" s="355" t="s">
        <v>185</v>
      </c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7"/>
    </row>
    <row r="7" spans="1:99" s="2" customFormat="1" ht="13">
      <c r="A7" s="364" t="s">
        <v>59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6"/>
      <c r="Q7" s="364" t="s">
        <v>186</v>
      </c>
      <c r="R7" s="365"/>
      <c r="S7" s="365"/>
      <c r="T7" s="365"/>
      <c r="U7" s="366"/>
      <c r="V7" s="369" t="s">
        <v>187</v>
      </c>
      <c r="W7" s="370"/>
      <c r="X7" s="370"/>
      <c r="Y7" s="370"/>
      <c r="Z7" s="370"/>
      <c r="AA7" s="371"/>
      <c r="AB7" s="358" t="s">
        <v>188</v>
      </c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60"/>
      <c r="AZ7" s="355" t="s">
        <v>37</v>
      </c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/>
      <c r="CT7" s="356"/>
      <c r="CU7" s="357"/>
    </row>
    <row r="8" spans="1:99" s="2" customFormat="1" ht="13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6"/>
      <c r="Q8" s="364"/>
      <c r="R8" s="365"/>
      <c r="S8" s="365"/>
      <c r="T8" s="365"/>
      <c r="U8" s="366"/>
      <c r="V8" s="369" t="s">
        <v>189</v>
      </c>
      <c r="W8" s="370"/>
      <c r="X8" s="370"/>
      <c r="Y8" s="370"/>
      <c r="Z8" s="370"/>
      <c r="AA8" s="371"/>
      <c r="AB8" s="364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6"/>
      <c r="AZ8" s="358" t="s">
        <v>190</v>
      </c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  <c r="BL8" s="359"/>
      <c r="BM8" s="359"/>
      <c r="BN8" s="359"/>
      <c r="BO8" s="359"/>
      <c r="BP8" s="359"/>
      <c r="BQ8" s="359"/>
      <c r="BR8" s="359"/>
      <c r="BS8" s="359"/>
      <c r="BT8" s="359"/>
      <c r="BU8" s="359"/>
      <c r="BV8" s="359"/>
      <c r="BW8" s="360"/>
      <c r="BX8" s="358" t="s">
        <v>190</v>
      </c>
      <c r="BY8" s="359"/>
      <c r="BZ8" s="359"/>
      <c r="CA8" s="359"/>
      <c r="CB8" s="359"/>
      <c r="CC8" s="359"/>
      <c r="CD8" s="359"/>
      <c r="CE8" s="359"/>
      <c r="CF8" s="359"/>
      <c r="CG8" s="359"/>
      <c r="CH8" s="359"/>
      <c r="CI8" s="359"/>
      <c r="CJ8" s="359"/>
      <c r="CK8" s="359"/>
      <c r="CL8" s="359"/>
      <c r="CM8" s="359"/>
      <c r="CN8" s="359"/>
      <c r="CO8" s="359"/>
      <c r="CP8" s="359"/>
      <c r="CQ8" s="359"/>
      <c r="CR8" s="359"/>
      <c r="CS8" s="359"/>
      <c r="CT8" s="359"/>
      <c r="CU8" s="360"/>
    </row>
    <row r="9" spans="1:99" s="2" customFormat="1" ht="13">
      <c r="A9" s="364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6"/>
      <c r="Q9" s="364"/>
      <c r="R9" s="365"/>
      <c r="S9" s="365"/>
      <c r="T9" s="365"/>
      <c r="U9" s="366"/>
      <c r="V9" s="369"/>
      <c r="W9" s="370"/>
      <c r="X9" s="370"/>
      <c r="Y9" s="370"/>
      <c r="Z9" s="370"/>
      <c r="AA9" s="371"/>
      <c r="AB9" s="364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6"/>
      <c r="AZ9" s="364" t="s">
        <v>191</v>
      </c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6"/>
      <c r="BX9" s="364" t="s">
        <v>192</v>
      </c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5"/>
      <c r="CK9" s="365"/>
      <c r="CL9" s="365"/>
      <c r="CM9" s="365"/>
      <c r="CN9" s="365"/>
      <c r="CO9" s="365"/>
      <c r="CP9" s="365"/>
      <c r="CQ9" s="365"/>
      <c r="CR9" s="365"/>
      <c r="CS9" s="365"/>
      <c r="CT9" s="365"/>
      <c r="CU9" s="366"/>
    </row>
    <row r="10" spans="1:99" s="2" customFormat="1" ht="13">
      <c r="A10" s="364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6"/>
      <c r="Q10" s="364"/>
      <c r="R10" s="365"/>
      <c r="S10" s="365"/>
      <c r="T10" s="365"/>
      <c r="U10" s="366"/>
      <c r="V10" s="369"/>
      <c r="W10" s="370"/>
      <c r="X10" s="370"/>
      <c r="Y10" s="370"/>
      <c r="Z10" s="370"/>
      <c r="AA10" s="371"/>
      <c r="AB10" s="364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6"/>
      <c r="AZ10" s="364" t="s">
        <v>193</v>
      </c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6"/>
      <c r="BX10" s="364" t="s">
        <v>194</v>
      </c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6"/>
    </row>
    <row r="11" spans="1:99" s="2" customFormat="1" ht="13">
      <c r="A11" s="364" t="s">
        <v>1478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6"/>
      <c r="Q11" s="364"/>
      <c r="R11" s="365"/>
      <c r="S11" s="365"/>
      <c r="T11" s="365"/>
      <c r="U11" s="366"/>
      <c r="V11" s="369"/>
      <c r="W11" s="370"/>
      <c r="X11" s="370"/>
      <c r="Y11" s="370"/>
      <c r="Z11" s="370"/>
      <c r="AA11" s="371"/>
      <c r="AB11" s="364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6"/>
      <c r="AZ11" s="364" t="s">
        <v>195</v>
      </c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6"/>
      <c r="BX11" s="364" t="s">
        <v>196</v>
      </c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6"/>
    </row>
    <row r="12" spans="1:99" s="2" customFormat="1" ht="13">
      <c r="A12" s="364"/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6"/>
      <c r="Q12" s="364"/>
      <c r="R12" s="365"/>
      <c r="S12" s="365"/>
      <c r="T12" s="365"/>
      <c r="U12" s="366"/>
      <c r="V12" s="369"/>
      <c r="W12" s="370"/>
      <c r="X12" s="370"/>
      <c r="Y12" s="370"/>
      <c r="Z12" s="370"/>
      <c r="AA12" s="371"/>
      <c r="AB12" s="361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3"/>
      <c r="AZ12" s="361" t="s">
        <v>197</v>
      </c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3"/>
      <c r="BX12" s="361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3"/>
    </row>
    <row r="13" spans="1:99" s="2" customFormat="1" ht="13">
      <c r="A13" s="364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6"/>
      <c r="Q13" s="364"/>
      <c r="R13" s="365"/>
      <c r="S13" s="365"/>
      <c r="T13" s="365"/>
      <c r="U13" s="366"/>
      <c r="V13" s="369"/>
      <c r="W13" s="370"/>
      <c r="X13" s="370"/>
      <c r="Y13" s="370"/>
      <c r="Z13" s="370"/>
      <c r="AA13" s="371"/>
      <c r="AB13" s="64"/>
      <c r="AC13" s="65"/>
      <c r="AD13" s="65"/>
      <c r="AE13" s="66" t="s">
        <v>6</v>
      </c>
      <c r="AF13" s="295">
        <v>19</v>
      </c>
      <c r="AG13" s="295"/>
      <c r="AH13" s="65" t="s">
        <v>198</v>
      </c>
      <c r="AI13" s="9"/>
      <c r="AJ13" s="64"/>
      <c r="AK13" s="65"/>
      <c r="AL13" s="65"/>
      <c r="AM13" s="66" t="s">
        <v>6</v>
      </c>
      <c r="AN13" s="295">
        <v>20</v>
      </c>
      <c r="AO13" s="295"/>
      <c r="AP13" s="65" t="s">
        <v>198</v>
      </c>
      <c r="AQ13" s="9"/>
      <c r="AR13" s="64"/>
      <c r="AS13" s="65"/>
      <c r="AT13" s="65"/>
      <c r="AU13" s="66" t="s">
        <v>6</v>
      </c>
      <c r="AV13" s="295">
        <v>21</v>
      </c>
      <c r="AW13" s="295"/>
      <c r="AX13" s="65" t="s">
        <v>198</v>
      </c>
      <c r="AY13" s="9"/>
      <c r="AZ13" s="64"/>
      <c r="BA13" s="65"/>
      <c r="BB13" s="65"/>
      <c r="BC13" s="66" t="s">
        <v>6</v>
      </c>
      <c r="BD13" s="295">
        <v>19</v>
      </c>
      <c r="BE13" s="295"/>
      <c r="BF13" s="65" t="s">
        <v>198</v>
      </c>
      <c r="BG13" s="9"/>
      <c r="BH13" s="64"/>
      <c r="BI13" s="65"/>
      <c r="BJ13" s="65"/>
      <c r="BK13" s="66" t="s">
        <v>6</v>
      </c>
      <c r="BL13" s="295">
        <v>20</v>
      </c>
      <c r="BM13" s="295"/>
      <c r="BN13" s="65" t="s">
        <v>198</v>
      </c>
      <c r="BO13" s="9"/>
      <c r="BP13" s="64"/>
      <c r="BQ13" s="65"/>
      <c r="BR13" s="65"/>
      <c r="BS13" s="66" t="s">
        <v>6</v>
      </c>
      <c r="BT13" s="295">
        <v>21</v>
      </c>
      <c r="BU13" s="295"/>
      <c r="BV13" s="65" t="s">
        <v>198</v>
      </c>
      <c r="BW13" s="9"/>
      <c r="BX13" s="64"/>
      <c r="BY13" s="65"/>
      <c r="BZ13" s="65"/>
      <c r="CA13" s="66" t="s">
        <v>6</v>
      </c>
      <c r="CB13" s="295">
        <v>19</v>
      </c>
      <c r="CC13" s="295"/>
      <c r="CD13" s="65" t="s">
        <v>198</v>
      </c>
      <c r="CE13" s="9"/>
      <c r="CF13" s="64"/>
      <c r="CG13" s="65"/>
      <c r="CH13" s="65"/>
      <c r="CI13" s="66" t="s">
        <v>6</v>
      </c>
      <c r="CJ13" s="295">
        <v>20</v>
      </c>
      <c r="CK13" s="295"/>
      <c r="CL13" s="65" t="s">
        <v>198</v>
      </c>
      <c r="CM13" s="9"/>
      <c r="CN13" s="64"/>
      <c r="CO13" s="65"/>
      <c r="CP13" s="65"/>
      <c r="CQ13" s="66" t="s">
        <v>6</v>
      </c>
      <c r="CR13" s="295">
        <v>21</v>
      </c>
      <c r="CS13" s="295"/>
      <c r="CT13" s="65" t="s">
        <v>198</v>
      </c>
      <c r="CU13" s="9"/>
    </row>
    <row r="14" spans="1:99" s="2" customFormat="1" ht="13">
      <c r="A14" s="364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6"/>
      <c r="Q14" s="364"/>
      <c r="R14" s="365"/>
      <c r="S14" s="365"/>
      <c r="T14" s="365"/>
      <c r="U14" s="366"/>
      <c r="V14" s="369"/>
      <c r="W14" s="370"/>
      <c r="X14" s="370"/>
      <c r="Y14" s="370"/>
      <c r="Z14" s="370"/>
      <c r="AA14" s="371"/>
      <c r="AB14" s="364" t="s">
        <v>199</v>
      </c>
      <c r="AC14" s="365"/>
      <c r="AD14" s="365"/>
      <c r="AE14" s="365"/>
      <c r="AF14" s="365"/>
      <c r="AG14" s="365"/>
      <c r="AH14" s="365"/>
      <c r="AI14" s="366"/>
      <c r="AJ14" s="364" t="s">
        <v>200</v>
      </c>
      <c r="AK14" s="365"/>
      <c r="AL14" s="365"/>
      <c r="AM14" s="365"/>
      <c r="AN14" s="365"/>
      <c r="AO14" s="365"/>
      <c r="AP14" s="365"/>
      <c r="AQ14" s="366"/>
      <c r="AR14" s="364" t="s">
        <v>201</v>
      </c>
      <c r="AS14" s="365"/>
      <c r="AT14" s="365"/>
      <c r="AU14" s="365"/>
      <c r="AV14" s="365"/>
      <c r="AW14" s="365"/>
      <c r="AX14" s="365"/>
      <c r="AY14" s="366"/>
      <c r="AZ14" s="364" t="s">
        <v>199</v>
      </c>
      <c r="BA14" s="365"/>
      <c r="BB14" s="365"/>
      <c r="BC14" s="365"/>
      <c r="BD14" s="365"/>
      <c r="BE14" s="365"/>
      <c r="BF14" s="365"/>
      <c r="BG14" s="366"/>
      <c r="BH14" s="364" t="s">
        <v>200</v>
      </c>
      <c r="BI14" s="365"/>
      <c r="BJ14" s="365"/>
      <c r="BK14" s="365"/>
      <c r="BL14" s="365"/>
      <c r="BM14" s="365"/>
      <c r="BN14" s="365"/>
      <c r="BO14" s="366"/>
      <c r="BP14" s="364" t="s">
        <v>201</v>
      </c>
      <c r="BQ14" s="365"/>
      <c r="BR14" s="365"/>
      <c r="BS14" s="365"/>
      <c r="BT14" s="365"/>
      <c r="BU14" s="365"/>
      <c r="BV14" s="365"/>
      <c r="BW14" s="366"/>
      <c r="BX14" s="364" t="s">
        <v>199</v>
      </c>
      <c r="BY14" s="365"/>
      <c r="BZ14" s="365"/>
      <c r="CA14" s="365"/>
      <c r="CB14" s="365"/>
      <c r="CC14" s="365"/>
      <c r="CD14" s="365"/>
      <c r="CE14" s="366"/>
      <c r="CF14" s="364" t="s">
        <v>200</v>
      </c>
      <c r="CG14" s="365"/>
      <c r="CH14" s="365"/>
      <c r="CI14" s="365"/>
      <c r="CJ14" s="365"/>
      <c r="CK14" s="365"/>
      <c r="CL14" s="365"/>
      <c r="CM14" s="366"/>
      <c r="CN14" s="364" t="s">
        <v>201</v>
      </c>
      <c r="CO14" s="365"/>
      <c r="CP14" s="365"/>
      <c r="CQ14" s="365"/>
      <c r="CR14" s="365"/>
      <c r="CS14" s="365"/>
      <c r="CT14" s="365"/>
      <c r="CU14" s="366"/>
    </row>
    <row r="15" spans="1:99" s="2" customFormat="1" ht="13">
      <c r="A15" s="367"/>
      <c r="B15" s="368"/>
      <c r="C15" s="368"/>
      <c r="D15" s="368"/>
      <c r="E15" s="368"/>
      <c r="F15" s="368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64"/>
      <c r="R15" s="365"/>
      <c r="S15" s="365"/>
      <c r="T15" s="365"/>
      <c r="U15" s="366"/>
      <c r="V15" s="369"/>
      <c r="W15" s="370"/>
      <c r="X15" s="370"/>
      <c r="Y15" s="370"/>
      <c r="Z15" s="370"/>
      <c r="AA15" s="371"/>
      <c r="AB15" s="364" t="s">
        <v>202</v>
      </c>
      <c r="AC15" s="365"/>
      <c r="AD15" s="365"/>
      <c r="AE15" s="365"/>
      <c r="AF15" s="365"/>
      <c r="AG15" s="365"/>
      <c r="AH15" s="365"/>
      <c r="AI15" s="366"/>
      <c r="AJ15" s="364" t="s">
        <v>203</v>
      </c>
      <c r="AK15" s="365"/>
      <c r="AL15" s="365"/>
      <c r="AM15" s="365"/>
      <c r="AN15" s="365"/>
      <c r="AO15" s="365"/>
      <c r="AP15" s="365"/>
      <c r="AQ15" s="366"/>
      <c r="AR15" s="364" t="s">
        <v>203</v>
      </c>
      <c r="AS15" s="365"/>
      <c r="AT15" s="365"/>
      <c r="AU15" s="365"/>
      <c r="AV15" s="365"/>
      <c r="AW15" s="365"/>
      <c r="AX15" s="365"/>
      <c r="AY15" s="366"/>
      <c r="AZ15" s="364" t="s">
        <v>202</v>
      </c>
      <c r="BA15" s="365"/>
      <c r="BB15" s="365"/>
      <c r="BC15" s="365"/>
      <c r="BD15" s="365"/>
      <c r="BE15" s="365"/>
      <c r="BF15" s="365"/>
      <c r="BG15" s="366"/>
      <c r="BH15" s="364" t="s">
        <v>203</v>
      </c>
      <c r="BI15" s="365"/>
      <c r="BJ15" s="365"/>
      <c r="BK15" s="365"/>
      <c r="BL15" s="365"/>
      <c r="BM15" s="365"/>
      <c r="BN15" s="365"/>
      <c r="BO15" s="366"/>
      <c r="BP15" s="364" t="s">
        <v>203</v>
      </c>
      <c r="BQ15" s="365"/>
      <c r="BR15" s="365"/>
      <c r="BS15" s="365"/>
      <c r="BT15" s="365"/>
      <c r="BU15" s="365"/>
      <c r="BV15" s="365"/>
      <c r="BW15" s="366"/>
      <c r="BX15" s="364" t="s">
        <v>202</v>
      </c>
      <c r="BY15" s="365"/>
      <c r="BZ15" s="365"/>
      <c r="CA15" s="365"/>
      <c r="CB15" s="365"/>
      <c r="CC15" s="365"/>
      <c r="CD15" s="365"/>
      <c r="CE15" s="366"/>
      <c r="CF15" s="364" t="s">
        <v>203</v>
      </c>
      <c r="CG15" s="365"/>
      <c r="CH15" s="365"/>
      <c r="CI15" s="365"/>
      <c r="CJ15" s="365"/>
      <c r="CK15" s="365"/>
      <c r="CL15" s="365"/>
      <c r="CM15" s="366"/>
      <c r="CN15" s="364" t="s">
        <v>203</v>
      </c>
      <c r="CO15" s="365"/>
      <c r="CP15" s="365"/>
      <c r="CQ15" s="365"/>
      <c r="CR15" s="365"/>
      <c r="CS15" s="365"/>
      <c r="CT15" s="365"/>
      <c r="CU15" s="366"/>
    </row>
    <row r="16" spans="1:99" s="2" customFormat="1" ht="13">
      <c r="A16" s="361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3"/>
      <c r="Q16" s="361"/>
      <c r="R16" s="362"/>
      <c r="S16" s="362"/>
      <c r="T16" s="362"/>
      <c r="U16" s="363"/>
      <c r="V16" s="310"/>
      <c r="W16" s="311"/>
      <c r="X16" s="311"/>
      <c r="Y16" s="311"/>
      <c r="Z16" s="311"/>
      <c r="AA16" s="312"/>
      <c r="AB16" s="361" t="s">
        <v>7</v>
      </c>
      <c r="AC16" s="362"/>
      <c r="AD16" s="362"/>
      <c r="AE16" s="362"/>
      <c r="AF16" s="362"/>
      <c r="AG16" s="362"/>
      <c r="AH16" s="362"/>
      <c r="AI16" s="363"/>
      <c r="AJ16" s="361" t="s">
        <v>204</v>
      </c>
      <c r="AK16" s="362"/>
      <c r="AL16" s="362"/>
      <c r="AM16" s="362"/>
      <c r="AN16" s="362"/>
      <c r="AO16" s="362"/>
      <c r="AP16" s="362"/>
      <c r="AQ16" s="363"/>
      <c r="AR16" s="361" t="s">
        <v>204</v>
      </c>
      <c r="AS16" s="362"/>
      <c r="AT16" s="362"/>
      <c r="AU16" s="362"/>
      <c r="AV16" s="362"/>
      <c r="AW16" s="362"/>
      <c r="AX16" s="362"/>
      <c r="AY16" s="363"/>
      <c r="AZ16" s="361" t="s">
        <v>7</v>
      </c>
      <c r="BA16" s="362"/>
      <c r="BB16" s="362"/>
      <c r="BC16" s="362"/>
      <c r="BD16" s="362"/>
      <c r="BE16" s="362"/>
      <c r="BF16" s="362"/>
      <c r="BG16" s="363"/>
      <c r="BH16" s="361" t="s">
        <v>204</v>
      </c>
      <c r="BI16" s="362"/>
      <c r="BJ16" s="362"/>
      <c r="BK16" s="362"/>
      <c r="BL16" s="362"/>
      <c r="BM16" s="362"/>
      <c r="BN16" s="362"/>
      <c r="BO16" s="363"/>
      <c r="BP16" s="361" t="s">
        <v>204</v>
      </c>
      <c r="BQ16" s="362"/>
      <c r="BR16" s="362"/>
      <c r="BS16" s="362"/>
      <c r="BT16" s="362"/>
      <c r="BU16" s="362"/>
      <c r="BV16" s="362"/>
      <c r="BW16" s="363"/>
      <c r="BX16" s="361" t="s">
        <v>7</v>
      </c>
      <c r="BY16" s="362"/>
      <c r="BZ16" s="362"/>
      <c r="CA16" s="362"/>
      <c r="CB16" s="362"/>
      <c r="CC16" s="362"/>
      <c r="CD16" s="362"/>
      <c r="CE16" s="363"/>
      <c r="CF16" s="361" t="s">
        <v>204</v>
      </c>
      <c r="CG16" s="362"/>
      <c r="CH16" s="362"/>
      <c r="CI16" s="362"/>
      <c r="CJ16" s="362"/>
      <c r="CK16" s="362"/>
      <c r="CL16" s="362"/>
      <c r="CM16" s="363"/>
      <c r="CN16" s="361" t="s">
        <v>204</v>
      </c>
      <c r="CO16" s="362"/>
      <c r="CP16" s="362"/>
      <c r="CQ16" s="362"/>
      <c r="CR16" s="362"/>
      <c r="CS16" s="362"/>
      <c r="CT16" s="362"/>
      <c r="CU16" s="363"/>
    </row>
    <row r="17" spans="1:99" s="2" customFormat="1" ht="13">
      <c r="A17" s="355">
        <v>1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7"/>
      <c r="Q17" s="358">
        <v>2</v>
      </c>
      <c r="R17" s="359"/>
      <c r="S17" s="359"/>
      <c r="T17" s="359"/>
      <c r="U17" s="360"/>
      <c r="V17" s="358">
        <v>3</v>
      </c>
      <c r="W17" s="359"/>
      <c r="X17" s="359"/>
      <c r="Y17" s="359"/>
      <c r="Z17" s="359"/>
      <c r="AA17" s="360"/>
      <c r="AB17" s="354">
        <v>4</v>
      </c>
      <c r="AC17" s="354"/>
      <c r="AD17" s="354"/>
      <c r="AE17" s="354"/>
      <c r="AF17" s="354"/>
      <c r="AG17" s="354"/>
      <c r="AH17" s="354"/>
      <c r="AI17" s="354"/>
      <c r="AJ17" s="354">
        <v>5</v>
      </c>
      <c r="AK17" s="354"/>
      <c r="AL17" s="354"/>
      <c r="AM17" s="354"/>
      <c r="AN17" s="354"/>
      <c r="AO17" s="354"/>
      <c r="AP17" s="354"/>
      <c r="AQ17" s="354"/>
      <c r="AR17" s="354">
        <v>6</v>
      </c>
      <c r="AS17" s="354"/>
      <c r="AT17" s="354"/>
      <c r="AU17" s="354"/>
      <c r="AV17" s="354"/>
      <c r="AW17" s="354"/>
      <c r="AX17" s="354"/>
      <c r="AY17" s="354"/>
      <c r="AZ17" s="354">
        <v>7</v>
      </c>
      <c r="BA17" s="354"/>
      <c r="BB17" s="354"/>
      <c r="BC17" s="354"/>
      <c r="BD17" s="354"/>
      <c r="BE17" s="354"/>
      <c r="BF17" s="354"/>
      <c r="BG17" s="354"/>
      <c r="BH17" s="354">
        <v>8</v>
      </c>
      <c r="BI17" s="354"/>
      <c r="BJ17" s="354"/>
      <c r="BK17" s="354"/>
      <c r="BL17" s="354"/>
      <c r="BM17" s="354"/>
      <c r="BN17" s="354"/>
      <c r="BO17" s="354"/>
      <c r="BP17" s="354">
        <v>9</v>
      </c>
      <c r="BQ17" s="354"/>
      <c r="BR17" s="354"/>
      <c r="BS17" s="354"/>
      <c r="BT17" s="354"/>
      <c r="BU17" s="354"/>
      <c r="BV17" s="354"/>
      <c r="BW17" s="354"/>
      <c r="BX17" s="354">
        <v>10</v>
      </c>
      <c r="BY17" s="354"/>
      <c r="BZ17" s="354"/>
      <c r="CA17" s="354"/>
      <c r="CB17" s="354"/>
      <c r="CC17" s="354"/>
      <c r="CD17" s="354"/>
      <c r="CE17" s="354"/>
      <c r="CF17" s="354">
        <v>11</v>
      </c>
      <c r="CG17" s="354"/>
      <c r="CH17" s="354"/>
      <c r="CI17" s="354"/>
      <c r="CJ17" s="354"/>
      <c r="CK17" s="354"/>
      <c r="CL17" s="354"/>
      <c r="CM17" s="354"/>
      <c r="CN17" s="354">
        <v>12</v>
      </c>
      <c r="CO17" s="354"/>
      <c r="CP17" s="354"/>
      <c r="CQ17" s="354"/>
      <c r="CR17" s="354"/>
      <c r="CS17" s="354"/>
      <c r="CT17" s="354"/>
      <c r="CU17" s="354"/>
    </row>
    <row r="18" spans="1:99" s="2" customFormat="1" ht="13">
      <c r="A18" s="299" t="s">
        <v>205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282" t="s">
        <v>206</v>
      </c>
      <c r="R18" s="283"/>
      <c r="S18" s="283"/>
      <c r="T18" s="283"/>
      <c r="U18" s="284"/>
      <c r="V18" s="282" t="s">
        <v>113</v>
      </c>
      <c r="W18" s="283"/>
      <c r="X18" s="283"/>
      <c r="Y18" s="283"/>
      <c r="Z18" s="283"/>
      <c r="AA18" s="284"/>
      <c r="AB18" s="345">
        <f>SUM(AB21:AI30)</f>
        <v>2361307</v>
      </c>
      <c r="AC18" s="346"/>
      <c r="AD18" s="346"/>
      <c r="AE18" s="346"/>
      <c r="AF18" s="346"/>
      <c r="AG18" s="346"/>
      <c r="AH18" s="346"/>
      <c r="AI18" s="347"/>
      <c r="AJ18" s="345">
        <f>SUM(AJ21:AQ30)</f>
        <v>414145</v>
      </c>
      <c r="AK18" s="346"/>
      <c r="AL18" s="346"/>
      <c r="AM18" s="346"/>
      <c r="AN18" s="346"/>
      <c r="AO18" s="346"/>
      <c r="AP18" s="346"/>
      <c r="AQ18" s="347"/>
      <c r="AR18" s="345">
        <f>SUM(AR21:AY30)</f>
        <v>139054</v>
      </c>
      <c r="AS18" s="346"/>
      <c r="AT18" s="346"/>
      <c r="AU18" s="346"/>
      <c r="AV18" s="346"/>
      <c r="AW18" s="346"/>
      <c r="AX18" s="346"/>
      <c r="AY18" s="347"/>
      <c r="AZ18" s="345">
        <f>SUM(AZ21:BG30)</f>
        <v>2361307</v>
      </c>
      <c r="BA18" s="346"/>
      <c r="BB18" s="346"/>
      <c r="BC18" s="346"/>
      <c r="BD18" s="346"/>
      <c r="BE18" s="346"/>
      <c r="BF18" s="346"/>
      <c r="BG18" s="347"/>
      <c r="BH18" s="345">
        <f>SUM(BH21:BO30)</f>
        <v>414145</v>
      </c>
      <c r="BI18" s="346"/>
      <c r="BJ18" s="346"/>
      <c r="BK18" s="346"/>
      <c r="BL18" s="346"/>
      <c r="BM18" s="346"/>
      <c r="BN18" s="346"/>
      <c r="BO18" s="347"/>
      <c r="BP18" s="345">
        <f>SUM(BP21:BW30)</f>
        <v>139054</v>
      </c>
      <c r="BQ18" s="346"/>
      <c r="BR18" s="346"/>
      <c r="BS18" s="346"/>
      <c r="BT18" s="346"/>
      <c r="BU18" s="346"/>
      <c r="BV18" s="346"/>
      <c r="BW18" s="347"/>
      <c r="BX18" s="345">
        <f t="shared" ref="BX18" si="0">SUM(BX21:CE28)</f>
        <v>0</v>
      </c>
      <c r="BY18" s="346"/>
      <c r="BZ18" s="346"/>
      <c r="CA18" s="346"/>
      <c r="CB18" s="346"/>
      <c r="CC18" s="346"/>
      <c r="CD18" s="346"/>
      <c r="CE18" s="347"/>
      <c r="CF18" s="345">
        <f t="shared" ref="CF18" si="1">SUM(CF21:CM28)</f>
        <v>0</v>
      </c>
      <c r="CG18" s="346"/>
      <c r="CH18" s="346"/>
      <c r="CI18" s="346"/>
      <c r="CJ18" s="346"/>
      <c r="CK18" s="346"/>
      <c r="CL18" s="346"/>
      <c r="CM18" s="347"/>
      <c r="CN18" s="345">
        <f t="shared" ref="CN18" si="2">SUM(CN21:CU28)</f>
        <v>0</v>
      </c>
      <c r="CO18" s="346"/>
      <c r="CP18" s="346"/>
      <c r="CQ18" s="346"/>
      <c r="CR18" s="346"/>
      <c r="CS18" s="346"/>
      <c r="CT18" s="346"/>
      <c r="CU18" s="347"/>
    </row>
    <row r="19" spans="1:99" s="2" customFormat="1" ht="13">
      <c r="A19" s="299" t="s">
        <v>207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1"/>
      <c r="R19" s="302"/>
      <c r="S19" s="302"/>
      <c r="T19" s="302"/>
      <c r="U19" s="303"/>
      <c r="V19" s="301"/>
      <c r="W19" s="302"/>
      <c r="X19" s="302"/>
      <c r="Y19" s="302"/>
      <c r="Z19" s="302"/>
      <c r="AA19" s="303"/>
      <c r="AB19" s="348"/>
      <c r="AC19" s="349"/>
      <c r="AD19" s="349"/>
      <c r="AE19" s="349"/>
      <c r="AF19" s="349"/>
      <c r="AG19" s="349"/>
      <c r="AH19" s="349"/>
      <c r="AI19" s="350"/>
      <c r="AJ19" s="348"/>
      <c r="AK19" s="349"/>
      <c r="AL19" s="349"/>
      <c r="AM19" s="349"/>
      <c r="AN19" s="349"/>
      <c r="AO19" s="349"/>
      <c r="AP19" s="349"/>
      <c r="AQ19" s="350"/>
      <c r="AR19" s="348"/>
      <c r="AS19" s="349"/>
      <c r="AT19" s="349"/>
      <c r="AU19" s="349"/>
      <c r="AV19" s="349"/>
      <c r="AW19" s="349"/>
      <c r="AX19" s="349"/>
      <c r="AY19" s="350"/>
      <c r="AZ19" s="348"/>
      <c r="BA19" s="349"/>
      <c r="BB19" s="349"/>
      <c r="BC19" s="349"/>
      <c r="BD19" s="349"/>
      <c r="BE19" s="349"/>
      <c r="BF19" s="349"/>
      <c r="BG19" s="350"/>
      <c r="BH19" s="348"/>
      <c r="BI19" s="349"/>
      <c r="BJ19" s="349"/>
      <c r="BK19" s="349"/>
      <c r="BL19" s="349"/>
      <c r="BM19" s="349"/>
      <c r="BN19" s="349"/>
      <c r="BO19" s="350"/>
      <c r="BP19" s="348"/>
      <c r="BQ19" s="349"/>
      <c r="BR19" s="349"/>
      <c r="BS19" s="349"/>
      <c r="BT19" s="349"/>
      <c r="BU19" s="349"/>
      <c r="BV19" s="349"/>
      <c r="BW19" s="350"/>
      <c r="BX19" s="348"/>
      <c r="BY19" s="349"/>
      <c r="BZ19" s="349"/>
      <c r="CA19" s="349"/>
      <c r="CB19" s="349"/>
      <c r="CC19" s="349"/>
      <c r="CD19" s="349"/>
      <c r="CE19" s="350"/>
      <c r="CF19" s="348"/>
      <c r="CG19" s="349"/>
      <c r="CH19" s="349"/>
      <c r="CI19" s="349"/>
      <c r="CJ19" s="349"/>
      <c r="CK19" s="349"/>
      <c r="CL19" s="349"/>
      <c r="CM19" s="350"/>
      <c r="CN19" s="348"/>
      <c r="CO19" s="349"/>
      <c r="CP19" s="349"/>
      <c r="CQ19" s="349"/>
      <c r="CR19" s="349"/>
      <c r="CS19" s="349"/>
      <c r="CT19" s="349"/>
      <c r="CU19" s="350"/>
    </row>
    <row r="20" spans="1:99" s="2" customFormat="1" ht="13">
      <c r="A20" s="278" t="s">
        <v>208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85"/>
      <c r="R20" s="286"/>
      <c r="S20" s="286"/>
      <c r="T20" s="286"/>
      <c r="U20" s="287"/>
      <c r="V20" s="285"/>
      <c r="W20" s="286"/>
      <c r="X20" s="286"/>
      <c r="Y20" s="286"/>
      <c r="Z20" s="286"/>
      <c r="AA20" s="287"/>
      <c r="AB20" s="351"/>
      <c r="AC20" s="352"/>
      <c r="AD20" s="352"/>
      <c r="AE20" s="352"/>
      <c r="AF20" s="352"/>
      <c r="AG20" s="352"/>
      <c r="AH20" s="352"/>
      <c r="AI20" s="353"/>
      <c r="AJ20" s="351"/>
      <c r="AK20" s="352"/>
      <c r="AL20" s="352"/>
      <c r="AM20" s="352"/>
      <c r="AN20" s="352"/>
      <c r="AO20" s="352"/>
      <c r="AP20" s="352"/>
      <c r="AQ20" s="353"/>
      <c r="AR20" s="351"/>
      <c r="AS20" s="352"/>
      <c r="AT20" s="352"/>
      <c r="AU20" s="352"/>
      <c r="AV20" s="352"/>
      <c r="AW20" s="352"/>
      <c r="AX20" s="352"/>
      <c r="AY20" s="353"/>
      <c r="AZ20" s="351"/>
      <c r="BA20" s="352"/>
      <c r="BB20" s="352"/>
      <c r="BC20" s="352"/>
      <c r="BD20" s="352"/>
      <c r="BE20" s="352"/>
      <c r="BF20" s="352"/>
      <c r="BG20" s="353"/>
      <c r="BH20" s="351"/>
      <c r="BI20" s="352"/>
      <c r="BJ20" s="352"/>
      <c r="BK20" s="352"/>
      <c r="BL20" s="352"/>
      <c r="BM20" s="352"/>
      <c r="BN20" s="352"/>
      <c r="BO20" s="353"/>
      <c r="BP20" s="351"/>
      <c r="BQ20" s="352"/>
      <c r="BR20" s="352"/>
      <c r="BS20" s="352"/>
      <c r="BT20" s="352"/>
      <c r="BU20" s="352"/>
      <c r="BV20" s="352"/>
      <c r="BW20" s="353"/>
      <c r="BX20" s="351"/>
      <c r="BY20" s="352"/>
      <c r="BZ20" s="352"/>
      <c r="CA20" s="352"/>
      <c r="CB20" s="352"/>
      <c r="CC20" s="352"/>
      <c r="CD20" s="352"/>
      <c r="CE20" s="353"/>
      <c r="CF20" s="351"/>
      <c r="CG20" s="352"/>
      <c r="CH20" s="352"/>
      <c r="CI20" s="352"/>
      <c r="CJ20" s="352"/>
      <c r="CK20" s="352"/>
      <c r="CL20" s="352"/>
      <c r="CM20" s="353"/>
      <c r="CN20" s="351"/>
      <c r="CO20" s="352"/>
      <c r="CP20" s="352"/>
      <c r="CQ20" s="352"/>
      <c r="CR20" s="352"/>
      <c r="CS20" s="352"/>
      <c r="CT20" s="352"/>
      <c r="CU20" s="353"/>
    </row>
    <row r="21" spans="1:99" s="2" customFormat="1" ht="13">
      <c r="A21" s="280" t="s">
        <v>37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2" t="s">
        <v>209</v>
      </c>
      <c r="R21" s="283"/>
      <c r="S21" s="283"/>
      <c r="T21" s="283"/>
      <c r="U21" s="284"/>
      <c r="V21" s="282" t="s">
        <v>113</v>
      </c>
      <c r="W21" s="283"/>
      <c r="X21" s="283"/>
      <c r="Y21" s="283"/>
      <c r="Z21" s="283"/>
      <c r="AA21" s="284"/>
      <c r="AB21" s="345">
        <v>0</v>
      </c>
      <c r="AC21" s="346"/>
      <c r="AD21" s="346"/>
      <c r="AE21" s="346"/>
      <c r="AF21" s="346"/>
      <c r="AG21" s="346"/>
      <c r="AH21" s="346"/>
      <c r="AI21" s="347"/>
      <c r="AJ21" s="345">
        <v>0</v>
      </c>
      <c r="AK21" s="346"/>
      <c r="AL21" s="346"/>
      <c r="AM21" s="346"/>
      <c r="AN21" s="346"/>
      <c r="AO21" s="346"/>
      <c r="AP21" s="346"/>
      <c r="AQ21" s="347"/>
      <c r="AR21" s="345">
        <v>0</v>
      </c>
      <c r="AS21" s="346"/>
      <c r="AT21" s="346"/>
      <c r="AU21" s="346"/>
      <c r="AV21" s="346"/>
      <c r="AW21" s="346"/>
      <c r="AX21" s="346"/>
      <c r="AY21" s="347"/>
      <c r="AZ21" s="345">
        <f>AB21</f>
        <v>0</v>
      </c>
      <c r="BA21" s="346"/>
      <c r="BB21" s="346"/>
      <c r="BC21" s="346"/>
      <c r="BD21" s="346"/>
      <c r="BE21" s="346"/>
      <c r="BF21" s="346"/>
      <c r="BG21" s="347"/>
      <c r="BH21" s="345">
        <v>0</v>
      </c>
      <c r="BI21" s="346"/>
      <c r="BJ21" s="346"/>
      <c r="BK21" s="346"/>
      <c r="BL21" s="346"/>
      <c r="BM21" s="346"/>
      <c r="BN21" s="346"/>
      <c r="BO21" s="347"/>
      <c r="BP21" s="345">
        <v>0</v>
      </c>
      <c r="BQ21" s="346"/>
      <c r="BR21" s="346"/>
      <c r="BS21" s="346"/>
      <c r="BT21" s="346"/>
      <c r="BU21" s="346"/>
      <c r="BV21" s="346"/>
      <c r="BW21" s="347"/>
      <c r="BX21" s="345">
        <v>0</v>
      </c>
      <c r="BY21" s="346"/>
      <c r="BZ21" s="346"/>
      <c r="CA21" s="346"/>
      <c r="CB21" s="346"/>
      <c r="CC21" s="346"/>
      <c r="CD21" s="346"/>
      <c r="CE21" s="347"/>
      <c r="CF21" s="345">
        <v>0</v>
      </c>
      <c r="CG21" s="346"/>
      <c r="CH21" s="346"/>
      <c r="CI21" s="346"/>
      <c r="CJ21" s="346"/>
      <c r="CK21" s="346"/>
      <c r="CL21" s="346"/>
      <c r="CM21" s="347"/>
      <c r="CN21" s="345">
        <v>0</v>
      </c>
      <c r="CO21" s="346"/>
      <c r="CP21" s="346"/>
      <c r="CQ21" s="346"/>
      <c r="CR21" s="346"/>
      <c r="CS21" s="346"/>
      <c r="CT21" s="346"/>
      <c r="CU21" s="347"/>
    </row>
    <row r="22" spans="1:99" s="2" customFormat="1" ht="13">
      <c r="A22" s="299" t="s">
        <v>210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1"/>
      <c r="R22" s="302"/>
      <c r="S22" s="302"/>
      <c r="T22" s="302"/>
      <c r="U22" s="303"/>
      <c r="V22" s="301"/>
      <c r="W22" s="302"/>
      <c r="X22" s="302"/>
      <c r="Y22" s="302"/>
      <c r="Z22" s="302"/>
      <c r="AA22" s="303"/>
      <c r="AB22" s="348"/>
      <c r="AC22" s="349"/>
      <c r="AD22" s="349"/>
      <c r="AE22" s="349"/>
      <c r="AF22" s="349"/>
      <c r="AG22" s="349"/>
      <c r="AH22" s="349"/>
      <c r="AI22" s="350"/>
      <c r="AJ22" s="348"/>
      <c r="AK22" s="349"/>
      <c r="AL22" s="349"/>
      <c r="AM22" s="349"/>
      <c r="AN22" s="349"/>
      <c r="AO22" s="349"/>
      <c r="AP22" s="349"/>
      <c r="AQ22" s="350"/>
      <c r="AR22" s="348"/>
      <c r="AS22" s="349"/>
      <c r="AT22" s="349"/>
      <c r="AU22" s="349"/>
      <c r="AV22" s="349"/>
      <c r="AW22" s="349"/>
      <c r="AX22" s="349"/>
      <c r="AY22" s="350"/>
      <c r="AZ22" s="348"/>
      <c r="BA22" s="349"/>
      <c r="BB22" s="349"/>
      <c r="BC22" s="349"/>
      <c r="BD22" s="349"/>
      <c r="BE22" s="349"/>
      <c r="BF22" s="349"/>
      <c r="BG22" s="350"/>
      <c r="BH22" s="348"/>
      <c r="BI22" s="349"/>
      <c r="BJ22" s="349"/>
      <c r="BK22" s="349"/>
      <c r="BL22" s="349"/>
      <c r="BM22" s="349"/>
      <c r="BN22" s="349"/>
      <c r="BO22" s="350"/>
      <c r="BP22" s="348"/>
      <c r="BQ22" s="349"/>
      <c r="BR22" s="349"/>
      <c r="BS22" s="349"/>
      <c r="BT22" s="349"/>
      <c r="BU22" s="349"/>
      <c r="BV22" s="349"/>
      <c r="BW22" s="350"/>
      <c r="BX22" s="348"/>
      <c r="BY22" s="349"/>
      <c r="BZ22" s="349"/>
      <c r="CA22" s="349"/>
      <c r="CB22" s="349"/>
      <c r="CC22" s="349"/>
      <c r="CD22" s="349"/>
      <c r="CE22" s="350"/>
      <c r="CF22" s="348"/>
      <c r="CG22" s="349"/>
      <c r="CH22" s="349"/>
      <c r="CI22" s="349"/>
      <c r="CJ22" s="349"/>
      <c r="CK22" s="349"/>
      <c r="CL22" s="349"/>
      <c r="CM22" s="350"/>
      <c r="CN22" s="348"/>
      <c r="CO22" s="349"/>
      <c r="CP22" s="349"/>
      <c r="CQ22" s="349"/>
      <c r="CR22" s="349"/>
      <c r="CS22" s="349"/>
      <c r="CT22" s="349"/>
      <c r="CU22" s="350"/>
    </row>
    <row r="23" spans="1:99" s="2" customFormat="1" ht="13">
      <c r="A23" s="299" t="s">
        <v>211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1"/>
      <c r="R23" s="302"/>
      <c r="S23" s="302"/>
      <c r="T23" s="302"/>
      <c r="U23" s="303"/>
      <c r="V23" s="301"/>
      <c r="W23" s="302"/>
      <c r="X23" s="302"/>
      <c r="Y23" s="302"/>
      <c r="Z23" s="302"/>
      <c r="AA23" s="303"/>
      <c r="AB23" s="348"/>
      <c r="AC23" s="349"/>
      <c r="AD23" s="349"/>
      <c r="AE23" s="349"/>
      <c r="AF23" s="349"/>
      <c r="AG23" s="349"/>
      <c r="AH23" s="349"/>
      <c r="AI23" s="350"/>
      <c r="AJ23" s="348"/>
      <c r="AK23" s="349"/>
      <c r="AL23" s="349"/>
      <c r="AM23" s="349"/>
      <c r="AN23" s="349"/>
      <c r="AO23" s="349"/>
      <c r="AP23" s="349"/>
      <c r="AQ23" s="350"/>
      <c r="AR23" s="348"/>
      <c r="AS23" s="349"/>
      <c r="AT23" s="349"/>
      <c r="AU23" s="349"/>
      <c r="AV23" s="349"/>
      <c r="AW23" s="349"/>
      <c r="AX23" s="349"/>
      <c r="AY23" s="350"/>
      <c r="AZ23" s="348"/>
      <c r="BA23" s="349"/>
      <c r="BB23" s="349"/>
      <c r="BC23" s="349"/>
      <c r="BD23" s="349"/>
      <c r="BE23" s="349"/>
      <c r="BF23" s="349"/>
      <c r="BG23" s="350"/>
      <c r="BH23" s="348"/>
      <c r="BI23" s="349"/>
      <c r="BJ23" s="349"/>
      <c r="BK23" s="349"/>
      <c r="BL23" s="349"/>
      <c r="BM23" s="349"/>
      <c r="BN23" s="349"/>
      <c r="BO23" s="350"/>
      <c r="BP23" s="348"/>
      <c r="BQ23" s="349"/>
      <c r="BR23" s="349"/>
      <c r="BS23" s="349"/>
      <c r="BT23" s="349"/>
      <c r="BU23" s="349"/>
      <c r="BV23" s="349"/>
      <c r="BW23" s="350"/>
      <c r="BX23" s="348"/>
      <c r="BY23" s="349"/>
      <c r="BZ23" s="349"/>
      <c r="CA23" s="349"/>
      <c r="CB23" s="349"/>
      <c r="CC23" s="349"/>
      <c r="CD23" s="349"/>
      <c r="CE23" s="350"/>
      <c r="CF23" s="348"/>
      <c r="CG23" s="349"/>
      <c r="CH23" s="349"/>
      <c r="CI23" s="349"/>
      <c r="CJ23" s="349"/>
      <c r="CK23" s="349"/>
      <c r="CL23" s="349"/>
      <c r="CM23" s="350"/>
      <c r="CN23" s="348"/>
      <c r="CO23" s="349"/>
      <c r="CP23" s="349"/>
      <c r="CQ23" s="349"/>
      <c r="CR23" s="349"/>
      <c r="CS23" s="349"/>
      <c r="CT23" s="349"/>
      <c r="CU23" s="350"/>
    </row>
    <row r="24" spans="1:99" s="2" customFormat="1" ht="13">
      <c r="A24" s="278" t="s">
        <v>212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85"/>
      <c r="R24" s="286"/>
      <c r="S24" s="286"/>
      <c r="T24" s="286"/>
      <c r="U24" s="287"/>
      <c r="V24" s="285"/>
      <c r="W24" s="286"/>
      <c r="X24" s="286"/>
      <c r="Y24" s="286"/>
      <c r="Z24" s="286"/>
      <c r="AA24" s="287"/>
      <c r="AB24" s="351"/>
      <c r="AC24" s="352"/>
      <c r="AD24" s="352"/>
      <c r="AE24" s="352"/>
      <c r="AF24" s="352"/>
      <c r="AG24" s="352"/>
      <c r="AH24" s="352"/>
      <c r="AI24" s="353"/>
      <c r="AJ24" s="351"/>
      <c r="AK24" s="352"/>
      <c r="AL24" s="352"/>
      <c r="AM24" s="352"/>
      <c r="AN24" s="352"/>
      <c r="AO24" s="352"/>
      <c r="AP24" s="352"/>
      <c r="AQ24" s="353"/>
      <c r="AR24" s="351"/>
      <c r="AS24" s="352"/>
      <c r="AT24" s="352"/>
      <c r="AU24" s="352"/>
      <c r="AV24" s="352"/>
      <c r="AW24" s="352"/>
      <c r="AX24" s="352"/>
      <c r="AY24" s="353"/>
      <c r="AZ24" s="351"/>
      <c r="BA24" s="352"/>
      <c r="BB24" s="352"/>
      <c r="BC24" s="352"/>
      <c r="BD24" s="352"/>
      <c r="BE24" s="352"/>
      <c r="BF24" s="352"/>
      <c r="BG24" s="353"/>
      <c r="BH24" s="351"/>
      <c r="BI24" s="352"/>
      <c r="BJ24" s="352"/>
      <c r="BK24" s="352"/>
      <c r="BL24" s="352"/>
      <c r="BM24" s="352"/>
      <c r="BN24" s="352"/>
      <c r="BO24" s="353"/>
      <c r="BP24" s="351"/>
      <c r="BQ24" s="352"/>
      <c r="BR24" s="352"/>
      <c r="BS24" s="352"/>
      <c r="BT24" s="352"/>
      <c r="BU24" s="352"/>
      <c r="BV24" s="352"/>
      <c r="BW24" s="353"/>
      <c r="BX24" s="351"/>
      <c r="BY24" s="352"/>
      <c r="BZ24" s="352"/>
      <c r="CA24" s="352"/>
      <c r="CB24" s="352"/>
      <c r="CC24" s="352"/>
      <c r="CD24" s="352"/>
      <c r="CE24" s="353"/>
      <c r="CF24" s="351"/>
      <c r="CG24" s="352"/>
      <c r="CH24" s="352"/>
      <c r="CI24" s="352"/>
      <c r="CJ24" s="352"/>
      <c r="CK24" s="352"/>
      <c r="CL24" s="352"/>
      <c r="CM24" s="353"/>
      <c r="CN24" s="351"/>
      <c r="CO24" s="352"/>
      <c r="CP24" s="352"/>
      <c r="CQ24" s="352"/>
      <c r="CR24" s="352"/>
      <c r="CS24" s="352"/>
      <c r="CT24" s="352"/>
      <c r="CU24" s="353"/>
    </row>
    <row r="25" spans="1:99" s="2" customFormat="1" ht="13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66"/>
      <c r="R25" s="267"/>
      <c r="S25" s="267"/>
      <c r="T25" s="267"/>
      <c r="U25" s="268"/>
      <c r="V25" s="266"/>
      <c r="W25" s="267"/>
      <c r="X25" s="267"/>
      <c r="Y25" s="267"/>
      <c r="Z25" s="267"/>
      <c r="AA25" s="268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  <c r="CC25" s="340"/>
      <c r="CD25" s="340"/>
      <c r="CE25" s="340"/>
      <c r="CF25" s="340"/>
      <c r="CG25" s="340"/>
      <c r="CH25" s="340"/>
      <c r="CI25" s="340"/>
      <c r="CJ25" s="340"/>
      <c r="CK25" s="340"/>
      <c r="CL25" s="340"/>
      <c r="CM25" s="340"/>
      <c r="CN25" s="340"/>
      <c r="CO25" s="340"/>
      <c r="CP25" s="340"/>
      <c r="CQ25" s="340"/>
      <c r="CR25" s="340"/>
      <c r="CS25" s="340"/>
      <c r="CT25" s="340"/>
      <c r="CU25" s="340"/>
    </row>
    <row r="26" spans="1:99" s="2" customFormat="1" ht="13">
      <c r="A26" s="280" t="s">
        <v>213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2" t="s">
        <v>214</v>
      </c>
      <c r="R26" s="283"/>
      <c r="S26" s="283"/>
      <c r="T26" s="283"/>
      <c r="U26" s="284"/>
      <c r="V26" s="282" t="s">
        <v>1479</v>
      </c>
      <c r="W26" s="283"/>
      <c r="X26" s="283"/>
      <c r="Y26" s="283"/>
      <c r="Z26" s="283"/>
      <c r="AA26" s="284"/>
      <c r="AB26" s="345"/>
      <c r="AC26" s="346"/>
      <c r="AD26" s="346"/>
      <c r="AE26" s="346"/>
      <c r="AF26" s="346"/>
      <c r="AG26" s="346"/>
      <c r="AH26" s="346"/>
      <c r="AI26" s="347"/>
      <c r="AJ26" s="345"/>
      <c r="AK26" s="346"/>
      <c r="AL26" s="346"/>
      <c r="AM26" s="346"/>
      <c r="AN26" s="346"/>
      <c r="AO26" s="346"/>
      <c r="AP26" s="346"/>
      <c r="AQ26" s="347"/>
      <c r="AR26" s="345"/>
      <c r="AS26" s="346"/>
      <c r="AT26" s="346"/>
      <c r="AU26" s="346"/>
      <c r="AV26" s="346"/>
      <c r="AW26" s="346"/>
      <c r="AX26" s="346"/>
      <c r="AY26" s="347"/>
      <c r="AZ26" s="345">
        <f>AB28</f>
        <v>2361307</v>
      </c>
      <c r="BA26" s="346"/>
      <c r="BB26" s="346"/>
      <c r="BC26" s="346"/>
      <c r="BD26" s="346"/>
      <c r="BE26" s="346"/>
      <c r="BF26" s="346"/>
      <c r="BG26" s="347"/>
      <c r="BH26" s="345">
        <f>AJ28</f>
        <v>0</v>
      </c>
      <c r="BI26" s="346"/>
      <c r="BJ26" s="346"/>
      <c r="BK26" s="346"/>
      <c r="BL26" s="346"/>
      <c r="BM26" s="346"/>
      <c r="BN26" s="346"/>
      <c r="BO26" s="347"/>
      <c r="BP26" s="345">
        <f>AR28</f>
        <v>0</v>
      </c>
      <c r="BQ26" s="346"/>
      <c r="BR26" s="346"/>
      <c r="BS26" s="346"/>
      <c r="BT26" s="346"/>
      <c r="BU26" s="346"/>
      <c r="BV26" s="346"/>
      <c r="BW26" s="347"/>
      <c r="BX26" s="345">
        <v>0</v>
      </c>
      <c r="BY26" s="346"/>
      <c r="BZ26" s="346"/>
      <c r="CA26" s="346"/>
      <c r="CB26" s="346"/>
      <c r="CC26" s="346"/>
      <c r="CD26" s="346"/>
      <c r="CE26" s="347"/>
      <c r="CF26" s="345">
        <v>0</v>
      </c>
      <c r="CG26" s="346"/>
      <c r="CH26" s="346"/>
      <c r="CI26" s="346"/>
      <c r="CJ26" s="346"/>
      <c r="CK26" s="346"/>
      <c r="CL26" s="346"/>
      <c r="CM26" s="347"/>
      <c r="CN26" s="345">
        <v>0</v>
      </c>
      <c r="CO26" s="346"/>
      <c r="CP26" s="346"/>
      <c r="CQ26" s="346"/>
      <c r="CR26" s="346"/>
      <c r="CS26" s="346"/>
      <c r="CT26" s="346"/>
      <c r="CU26" s="347"/>
    </row>
    <row r="27" spans="1:99" s="2" customFormat="1" ht="13">
      <c r="A27" s="299" t="s">
        <v>215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1"/>
      <c r="R27" s="302"/>
      <c r="S27" s="302"/>
      <c r="T27" s="302"/>
      <c r="U27" s="303"/>
      <c r="V27" s="301"/>
      <c r="W27" s="302"/>
      <c r="X27" s="302"/>
      <c r="Y27" s="302"/>
      <c r="Z27" s="302"/>
      <c r="AA27" s="303"/>
      <c r="AB27" s="348"/>
      <c r="AC27" s="349"/>
      <c r="AD27" s="349"/>
      <c r="AE27" s="349"/>
      <c r="AF27" s="349"/>
      <c r="AG27" s="349"/>
      <c r="AH27" s="349"/>
      <c r="AI27" s="350"/>
      <c r="AJ27" s="348"/>
      <c r="AK27" s="349"/>
      <c r="AL27" s="349"/>
      <c r="AM27" s="349"/>
      <c r="AN27" s="349"/>
      <c r="AO27" s="349"/>
      <c r="AP27" s="349"/>
      <c r="AQ27" s="350"/>
      <c r="AR27" s="348"/>
      <c r="AS27" s="349"/>
      <c r="AT27" s="349"/>
      <c r="AU27" s="349"/>
      <c r="AV27" s="349"/>
      <c r="AW27" s="349"/>
      <c r="AX27" s="349"/>
      <c r="AY27" s="350"/>
      <c r="AZ27" s="348"/>
      <c r="BA27" s="349"/>
      <c r="BB27" s="349"/>
      <c r="BC27" s="349"/>
      <c r="BD27" s="349"/>
      <c r="BE27" s="349"/>
      <c r="BF27" s="349"/>
      <c r="BG27" s="350"/>
      <c r="BH27" s="348"/>
      <c r="BI27" s="349"/>
      <c r="BJ27" s="349"/>
      <c r="BK27" s="349"/>
      <c r="BL27" s="349"/>
      <c r="BM27" s="349"/>
      <c r="BN27" s="349"/>
      <c r="BO27" s="350"/>
      <c r="BP27" s="348"/>
      <c r="BQ27" s="349"/>
      <c r="BR27" s="349"/>
      <c r="BS27" s="349"/>
      <c r="BT27" s="349"/>
      <c r="BU27" s="349"/>
      <c r="BV27" s="349"/>
      <c r="BW27" s="350"/>
      <c r="BX27" s="348"/>
      <c r="BY27" s="349"/>
      <c r="BZ27" s="349"/>
      <c r="CA27" s="349"/>
      <c r="CB27" s="349"/>
      <c r="CC27" s="349"/>
      <c r="CD27" s="349"/>
      <c r="CE27" s="350"/>
      <c r="CF27" s="348"/>
      <c r="CG27" s="349"/>
      <c r="CH27" s="349"/>
      <c r="CI27" s="349"/>
      <c r="CJ27" s="349"/>
      <c r="CK27" s="349"/>
      <c r="CL27" s="349"/>
      <c r="CM27" s="350"/>
      <c r="CN27" s="348"/>
      <c r="CO27" s="349"/>
      <c r="CP27" s="349"/>
      <c r="CQ27" s="349"/>
      <c r="CR27" s="349"/>
      <c r="CS27" s="349"/>
      <c r="CT27" s="349"/>
      <c r="CU27" s="350"/>
    </row>
    <row r="28" spans="1:99" s="2" customFormat="1" ht="13">
      <c r="A28" s="278" t="s">
        <v>216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85"/>
      <c r="R28" s="286"/>
      <c r="S28" s="286"/>
      <c r="T28" s="286"/>
      <c r="U28" s="287"/>
      <c r="V28" s="285"/>
      <c r="W28" s="286"/>
      <c r="X28" s="286"/>
      <c r="Y28" s="286"/>
      <c r="Z28" s="286"/>
      <c r="AA28" s="287"/>
      <c r="AB28" s="351">
        <f>S!H24+S!H25+S!H26+S!H27+S!H28+S!H29+S!H30+S!H31+S!H32+S!H33+'S (2)'!H13</f>
        <v>2361307</v>
      </c>
      <c r="AC28" s="352"/>
      <c r="AD28" s="352"/>
      <c r="AE28" s="352"/>
      <c r="AF28" s="352"/>
      <c r="AG28" s="352"/>
      <c r="AH28" s="352"/>
      <c r="AI28" s="353"/>
      <c r="AJ28" s="351">
        <v>0</v>
      </c>
      <c r="AK28" s="352"/>
      <c r="AL28" s="352"/>
      <c r="AM28" s="352"/>
      <c r="AN28" s="352"/>
      <c r="AO28" s="352"/>
      <c r="AP28" s="352"/>
      <c r="AQ28" s="353"/>
      <c r="AR28" s="351">
        <v>0</v>
      </c>
      <c r="AS28" s="352"/>
      <c r="AT28" s="352"/>
      <c r="AU28" s="352"/>
      <c r="AV28" s="352"/>
      <c r="AW28" s="352"/>
      <c r="AX28" s="352"/>
      <c r="AY28" s="353"/>
      <c r="AZ28" s="351"/>
      <c r="BA28" s="352"/>
      <c r="BB28" s="352"/>
      <c r="BC28" s="352"/>
      <c r="BD28" s="352"/>
      <c r="BE28" s="352"/>
      <c r="BF28" s="352"/>
      <c r="BG28" s="353"/>
      <c r="BH28" s="351"/>
      <c r="BI28" s="352"/>
      <c r="BJ28" s="352"/>
      <c r="BK28" s="352"/>
      <c r="BL28" s="352"/>
      <c r="BM28" s="352"/>
      <c r="BN28" s="352"/>
      <c r="BO28" s="353"/>
      <c r="BP28" s="351"/>
      <c r="BQ28" s="352"/>
      <c r="BR28" s="352"/>
      <c r="BS28" s="352"/>
      <c r="BT28" s="352"/>
      <c r="BU28" s="352"/>
      <c r="BV28" s="352"/>
      <c r="BW28" s="353"/>
      <c r="BX28" s="351"/>
      <c r="BY28" s="352"/>
      <c r="BZ28" s="352"/>
      <c r="CA28" s="352"/>
      <c r="CB28" s="352"/>
      <c r="CC28" s="352"/>
      <c r="CD28" s="352"/>
      <c r="CE28" s="353"/>
      <c r="CF28" s="351"/>
      <c r="CG28" s="352"/>
      <c r="CH28" s="352"/>
      <c r="CI28" s="352"/>
      <c r="CJ28" s="352"/>
      <c r="CK28" s="352"/>
      <c r="CL28" s="352"/>
      <c r="CM28" s="353"/>
      <c r="CN28" s="351"/>
      <c r="CO28" s="352"/>
      <c r="CP28" s="352"/>
      <c r="CQ28" s="352"/>
      <c r="CR28" s="352"/>
      <c r="CS28" s="352"/>
      <c r="CT28" s="352"/>
      <c r="CU28" s="353"/>
    </row>
    <row r="29" spans="1:99" s="2" customFormat="1" ht="13">
      <c r="A29" s="294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341"/>
      <c r="R29" s="341"/>
      <c r="S29" s="341"/>
      <c r="T29" s="341"/>
      <c r="U29" s="341"/>
      <c r="V29" s="341" t="s">
        <v>1484</v>
      </c>
      <c r="W29" s="341"/>
      <c r="X29" s="341"/>
      <c r="Y29" s="341"/>
      <c r="Z29" s="341"/>
      <c r="AA29" s="341"/>
      <c r="AB29" s="340">
        <v>0</v>
      </c>
      <c r="AC29" s="340"/>
      <c r="AD29" s="340"/>
      <c r="AE29" s="340"/>
      <c r="AF29" s="340"/>
      <c r="AG29" s="340"/>
      <c r="AH29" s="340"/>
      <c r="AI29" s="340"/>
      <c r="AJ29" s="342">
        <f>S!K26+S!K27+S!K28+S!K31+S!K32</f>
        <v>414145</v>
      </c>
      <c r="AK29" s="343"/>
      <c r="AL29" s="343"/>
      <c r="AM29" s="343"/>
      <c r="AN29" s="343"/>
      <c r="AO29" s="343"/>
      <c r="AP29" s="343"/>
      <c r="AQ29" s="344"/>
      <c r="AR29" s="340">
        <v>0</v>
      </c>
      <c r="AS29" s="340"/>
      <c r="AT29" s="340"/>
      <c r="AU29" s="340"/>
      <c r="AV29" s="340"/>
      <c r="AW29" s="340"/>
      <c r="AX29" s="340"/>
      <c r="AY29" s="340"/>
      <c r="AZ29" s="340">
        <v>0</v>
      </c>
      <c r="BA29" s="340"/>
      <c r="BB29" s="340"/>
      <c r="BC29" s="340"/>
      <c r="BD29" s="340"/>
      <c r="BE29" s="340"/>
      <c r="BF29" s="340"/>
      <c r="BG29" s="340"/>
      <c r="BH29" s="340">
        <f>AJ29</f>
        <v>414145</v>
      </c>
      <c r="BI29" s="340"/>
      <c r="BJ29" s="340"/>
      <c r="BK29" s="340"/>
      <c r="BL29" s="340"/>
      <c r="BM29" s="340"/>
      <c r="BN29" s="340"/>
      <c r="BO29" s="340"/>
      <c r="BP29" s="340">
        <v>0</v>
      </c>
      <c r="BQ29" s="340"/>
      <c r="BR29" s="340"/>
      <c r="BS29" s="340"/>
      <c r="BT29" s="340"/>
      <c r="BU29" s="340"/>
      <c r="BV29" s="340"/>
      <c r="BW29" s="340"/>
      <c r="BX29" s="340">
        <v>0</v>
      </c>
      <c r="BY29" s="340"/>
      <c r="BZ29" s="340"/>
      <c r="CA29" s="340"/>
      <c r="CB29" s="340"/>
      <c r="CC29" s="340"/>
      <c r="CD29" s="340"/>
      <c r="CE29" s="340"/>
      <c r="CF29" s="340">
        <v>0</v>
      </c>
      <c r="CG29" s="340"/>
      <c r="CH29" s="340"/>
      <c r="CI29" s="340"/>
      <c r="CJ29" s="340"/>
      <c r="CK29" s="340"/>
      <c r="CL29" s="340"/>
      <c r="CM29" s="340"/>
      <c r="CN29" s="340">
        <v>0</v>
      </c>
      <c r="CO29" s="340"/>
      <c r="CP29" s="340"/>
      <c r="CQ29" s="340"/>
      <c r="CR29" s="340"/>
      <c r="CS29" s="340"/>
      <c r="CT29" s="340"/>
      <c r="CU29" s="340"/>
    </row>
    <row r="30" spans="1:99" s="2" customFormat="1" ht="13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85"/>
      <c r="R30" s="286"/>
      <c r="S30" s="286"/>
      <c r="T30" s="286"/>
      <c r="U30" s="287"/>
      <c r="V30" s="285" t="s">
        <v>1644</v>
      </c>
      <c r="W30" s="286"/>
      <c r="X30" s="286"/>
      <c r="Y30" s="286"/>
      <c r="Z30" s="286"/>
      <c r="AA30" s="287"/>
      <c r="AB30" s="340">
        <v>0</v>
      </c>
      <c r="AC30" s="340"/>
      <c r="AD30" s="340"/>
      <c r="AE30" s="340"/>
      <c r="AF30" s="340"/>
      <c r="AG30" s="340"/>
      <c r="AH30" s="340"/>
      <c r="AI30" s="340"/>
      <c r="AJ30" s="372">
        <v>0</v>
      </c>
      <c r="AK30" s="372"/>
      <c r="AL30" s="372"/>
      <c r="AM30" s="372"/>
      <c r="AN30" s="372"/>
      <c r="AO30" s="372"/>
      <c r="AP30" s="372"/>
      <c r="AQ30" s="372"/>
      <c r="AR30" s="342">
        <f>S!M21+S!M23</f>
        <v>139054</v>
      </c>
      <c r="AS30" s="343"/>
      <c r="AT30" s="343"/>
      <c r="AU30" s="343"/>
      <c r="AV30" s="343"/>
      <c r="AW30" s="343"/>
      <c r="AX30" s="343"/>
      <c r="AY30" s="344"/>
      <c r="AZ30" s="372">
        <v>0</v>
      </c>
      <c r="BA30" s="372"/>
      <c r="BB30" s="372"/>
      <c r="BC30" s="372"/>
      <c r="BD30" s="372"/>
      <c r="BE30" s="372"/>
      <c r="BF30" s="372"/>
      <c r="BG30" s="372"/>
      <c r="BH30" s="372">
        <v>0</v>
      </c>
      <c r="BI30" s="372"/>
      <c r="BJ30" s="372"/>
      <c r="BK30" s="372"/>
      <c r="BL30" s="372"/>
      <c r="BM30" s="372"/>
      <c r="BN30" s="372"/>
      <c r="BO30" s="372"/>
      <c r="BP30" s="372">
        <f>AR30</f>
        <v>139054</v>
      </c>
      <c r="BQ30" s="372"/>
      <c r="BR30" s="372"/>
      <c r="BS30" s="372"/>
      <c r="BT30" s="372"/>
      <c r="BU30" s="372"/>
      <c r="BV30" s="372"/>
      <c r="BW30" s="372"/>
      <c r="BX30" s="372">
        <v>0</v>
      </c>
      <c r="BY30" s="372"/>
      <c r="BZ30" s="372"/>
      <c r="CA30" s="372"/>
      <c r="CB30" s="372"/>
      <c r="CC30" s="372"/>
      <c r="CD30" s="372"/>
      <c r="CE30" s="372"/>
      <c r="CF30" s="372">
        <v>0</v>
      </c>
      <c r="CG30" s="372"/>
      <c r="CH30" s="372"/>
      <c r="CI30" s="372"/>
      <c r="CJ30" s="372"/>
      <c r="CK30" s="372"/>
      <c r="CL30" s="372"/>
      <c r="CM30" s="372"/>
      <c r="CN30" s="372">
        <v>0</v>
      </c>
      <c r="CO30" s="372"/>
      <c r="CP30" s="372"/>
      <c r="CQ30" s="372"/>
      <c r="CR30" s="372"/>
      <c r="CS30" s="372"/>
      <c r="CT30" s="372"/>
      <c r="CU30" s="372"/>
    </row>
    <row r="31" spans="1:99" s="2" customFormat="1" ht="13">
      <c r="AB31" s="62"/>
    </row>
    <row r="32" spans="1:99" s="2" customFormat="1" ht="13"/>
    <row r="33" s="2" customFormat="1" ht="13"/>
    <row r="34" s="2" customFormat="1" ht="13"/>
    <row r="35" s="2" customFormat="1" ht="13"/>
    <row r="36" s="2" customFormat="1" ht="13"/>
    <row r="37" s="2" customFormat="1" ht="13"/>
    <row r="38" s="2" customFormat="1" ht="13"/>
    <row r="39" s="2" customFormat="1" ht="13"/>
    <row r="40" s="2" customFormat="1" ht="13"/>
    <row r="41" s="2" customFormat="1" ht="13"/>
    <row r="42" s="2" customFormat="1" ht="13"/>
    <row r="43" s="2" customFormat="1" ht="13"/>
    <row r="44" s="2" customFormat="1" ht="13"/>
    <row r="45" s="2" customFormat="1" ht="13"/>
    <row r="46" s="2" customFormat="1" ht="13"/>
    <row r="47" s="2" customFormat="1" ht="13"/>
    <row r="48" s="2" customFormat="1" ht="13"/>
    <row r="49" s="2" customFormat="1" ht="13"/>
    <row r="50" s="2" customFormat="1" ht="13"/>
    <row r="51" s="2" customFormat="1" ht="13"/>
    <row r="52" s="2" customFormat="1" ht="13"/>
    <row r="53" s="2" customFormat="1" ht="13"/>
    <row r="54" s="2" customFormat="1" ht="13"/>
    <row r="55" s="2" customFormat="1" ht="13"/>
    <row r="56" s="2" customFormat="1" ht="13"/>
    <row r="57" s="2" customFormat="1" ht="13"/>
    <row r="58" s="2" customFormat="1" ht="13"/>
    <row r="59" s="2" customFormat="1" ht="13"/>
    <row r="60" s="2" customFormat="1" ht="13"/>
    <row r="61" s="2" customFormat="1" ht="13"/>
    <row r="62" s="2" customFormat="1" ht="13"/>
    <row r="63" s="2" customFormat="1" ht="13"/>
    <row r="64" s="2" customFormat="1" ht="13"/>
    <row r="65" s="2" customFormat="1" ht="13"/>
    <row r="66" s="2" customFormat="1" ht="13"/>
    <row r="67" s="2" customFormat="1" ht="13"/>
    <row r="68" s="2" customFormat="1" ht="13"/>
    <row r="69" s="2" customFormat="1" ht="13"/>
    <row r="70" s="2" customFormat="1" ht="13"/>
    <row r="71" s="2" customFormat="1" ht="13"/>
    <row r="72" s="2" customFormat="1" ht="13"/>
    <row r="73" s="2" customFormat="1" ht="13"/>
    <row r="74" s="2" customFormat="1" ht="13"/>
    <row r="75" s="2" customFormat="1" ht="13"/>
    <row r="76" s="2" customFormat="1" ht="13"/>
    <row r="77" s="2" customFormat="1" ht="13"/>
    <row r="78" s="2" customFormat="1" ht="13"/>
    <row r="79" s="2" customFormat="1" ht="13"/>
    <row r="80" s="2" customFormat="1" ht="13"/>
    <row r="81" s="2" customFormat="1" ht="13"/>
    <row r="82" s="2" customFormat="1" ht="13"/>
    <row r="83" s="2" customFormat="1" ht="13"/>
    <row r="84" s="2" customFormat="1" ht="13"/>
    <row r="85" s="2" customFormat="1" ht="13"/>
    <row r="86" s="2" customFormat="1" ht="13"/>
    <row r="87" s="2" customFormat="1" ht="13"/>
    <row r="88" s="2" customFormat="1" ht="13"/>
    <row r="89" s="2" customFormat="1" ht="13"/>
    <row r="90" s="2" customFormat="1" ht="13"/>
    <row r="91" s="2" customFormat="1" ht="13"/>
    <row r="92" s="2" customFormat="1" ht="13"/>
    <row r="93" s="2" customFormat="1" ht="13"/>
    <row r="94" s="2" customFormat="1" ht="13"/>
    <row r="95" s="2" customFormat="1" ht="13"/>
    <row r="96" s="2" customFormat="1" ht="13"/>
    <row r="97" s="2" customFormat="1" ht="13"/>
    <row r="98" s="2" customFormat="1" ht="13"/>
    <row r="99" s="2" customFormat="1" ht="13"/>
    <row r="100" s="2" customFormat="1" ht="13"/>
    <row r="101" s="2" customFormat="1" ht="13"/>
    <row r="102" s="2" customFormat="1" ht="13"/>
    <row r="103" s="2" customFormat="1" ht="13"/>
    <row r="104" s="2" customFormat="1" ht="13"/>
    <row r="105" s="2" customFormat="1" ht="13"/>
    <row r="106" s="2" customFormat="1" ht="13"/>
    <row r="107" s="2" customFormat="1" ht="13"/>
    <row r="108" s="2" customFormat="1" ht="13"/>
    <row r="109" s="2" customFormat="1" ht="13"/>
    <row r="110" s="2" customFormat="1" ht="13"/>
    <row r="111" s="2" customFormat="1" ht="13"/>
    <row r="112" s="2" customFormat="1" ht="13"/>
    <row r="113" s="2" customFormat="1" ht="13"/>
    <row r="114" s="2" customFormat="1" ht="13"/>
    <row r="115" s="2" customFormat="1" ht="13"/>
    <row r="116" s="2" customFormat="1" ht="13"/>
    <row r="117" s="2" customFormat="1" ht="13"/>
    <row r="118" s="2" customFormat="1" ht="13"/>
    <row r="119" s="2" customFormat="1" ht="13"/>
    <row r="120" s="2" customFormat="1" ht="13"/>
    <row r="121" s="2" customFormat="1" ht="13"/>
    <row r="122" s="2" customFormat="1" ht="13"/>
    <row r="123" s="2" customFormat="1" ht="13"/>
    <row r="124" s="2" customFormat="1" ht="13"/>
    <row r="125" s="2" customFormat="1" ht="13"/>
    <row r="126" s="2" customFormat="1" ht="13"/>
    <row r="127" s="2" customFormat="1" ht="13"/>
    <row r="128" s="2" customFormat="1" ht="13"/>
    <row r="129" s="2" customFormat="1" ht="13"/>
    <row r="130" s="2" customFormat="1" ht="13"/>
    <row r="131" s="2" customFormat="1" ht="13"/>
    <row r="132" s="2" customFormat="1" ht="13"/>
    <row r="133" s="2" customFormat="1" ht="13"/>
    <row r="134" s="2" customFormat="1" ht="13"/>
    <row r="135" s="2" customFormat="1" ht="13"/>
    <row r="136" s="2" customFormat="1" ht="13"/>
    <row r="137" s="2" customFormat="1" ht="13"/>
    <row r="138" s="2" customFormat="1" ht="13"/>
    <row r="139" s="2" customFormat="1" ht="13"/>
    <row r="140" s="2" customFormat="1" ht="13"/>
    <row r="141" s="2" customFormat="1" ht="13"/>
    <row r="142" s="2" customFormat="1" ht="13"/>
    <row r="143" s="2" customFormat="1" ht="13"/>
    <row r="144" s="2" customFormat="1" ht="13"/>
    <row r="145" s="2" customFormat="1" ht="13"/>
    <row r="146" s="2" customFormat="1" ht="13"/>
    <row r="147" s="2" customFormat="1" ht="13"/>
    <row r="148" s="2" customFormat="1" ht="13"/>
    <row r="149" s="2" customFormat="1" ht="13"/>
    <row r="150" s="2" customFormat="1" ht="13"/>
    <row r="151" s="2" customFormat="1" ht="13"/>
    <row r="152" s="2" customFormat="1" ht="13"/>
    <row r="153" s="2" customFormat="1" ht="13"/>
    <row r="154" s="2" customFormat="1" ht="13"/>
    <row r="155" s="2" customFormat="1" ht="13"/>
    <row r="156" s="2" customFormat="1" ht="13"/>
    <row r="157" s="2" customFormat="1" ht="13"/>
    <row r="158" s="2" customFormat="1" ht="13"/>
    <row r="159" s="2" customFormat="1" ht="13"/>
    <row r="160" s="2" customFormat="1" ht="13"/>
    <row r="161" s="2" customFormat="1" ht="13"/>
    <row r="162" s="2" customFormat="1" ht="13"/>
    <row r="163" s="2" customFormat="1" ht="13"/>
    <row r="164" s="2" customFormat="1" ht="13"/>
    <row r="165" s="2" customFormat="1" ht="13"/>
    <row r="166" s="2" customFormat="1" ht="13"/>
    <row r="167" s="2" customFormat="1" ht="13"/>
    <row r="168" s="2" customFormat="1" ht="13"/>
    <row r="169" s="2" customFormat="1" ht="13"/>
    <row r="170" s="2" customFormat="1" ht="13"/>
    <row r="171" s="2" customFormat="1" ht="13"/>
    <row r="172" s="2" customFormat="1" ht="13"/>
    <row r="173" s="2" customFormat="1" ht="13"/>
    <row r="174" s="2" customFormat="1" ht="13"/>
    <row r="175" s="2" customFormat="1" ht="13"/>
    <row r="176" s="2" customFormat="1" ht="13"/>
    <row r="177" s="2" customFormat="1" ht="13"/>
    <row r="178" s="2" customFormat="1" ht="13"/>
    <row r="179" s="2" customFormat="1" ht="13"/>
    <row r="180" s="2" customFormat="1" ht="13"/>
    <row r="181" s="2" customFormat="1" ht="13"/>
    <row r="182" s="2" customFormat="1" ht="13"/>
    <row r="183" s="2" customFormat="1" ht="13"/>
    <row r="184" s="2" customFormat="1" ht="13"/>
    <row r="185" s="2" customFormat="1" ht="13"/>
    <row r="186" s="2" customFormat="1" ht="13"/>
    <row r="187" s="2" customFormat="1" ht="13"/>
    <row r="188" s="2" customFormat="1" ht="13"/>
    <row r="189" s="2" customFormat="1" ht="13"/>
    <row r="190" s="2" customFormat="1" ht="13"/>
    <row r="191" s="2" customFormat="1" ht="13"/>
    <row r="192" s="2" customFormat="1" ht="13"/>
    <row r="193" s="2" customFormat="1" ht="13"/>
    <row r="194" s="2" customFormat="1" ht="13"/>
    <row r="195" s="2" customFormat="1" ht="13"/>
    <row r="196" s="2" customFormat="1" ht="13"/>
    <row r="197" s="2" customFormat="1" ht="13"/>
    <row r="198" s="2" customFormat="1" ht="13"/>
    <row r="199" s="2" customFormat="1" ht="13"/>
    <row r="200" s="2" customFormat="1" ht="13"/>
    <row r="201" s="2" customFormat="1" ht="13"/>
    <row r="202" s="2" customFormat="1" ht="13"/>
    <row r="203" s="2" customFormat="1" ht="13"/>
    <row r="204" s="2" customFormat="1" ht="13"/>
    <row r="205" s="2" customFormat="1" ht="13"/>
    <row r="206" s="2" customFormat="1" ht="13"/>
    <row r="207" s="2" customFormat="1" ht="13"/>
    <row r="208" s="2" customFormat="1" ht="13"/>
    <row r="209" s="2" customFormat="1" ht="13"/>
    <row r="210" s="2" customFormat="1" ht="13"/>
    <row r="211" s="2" customFormat="1" ht="13"/>
    <row r="212" s="2" customFormat="1" ht="13"/>
    <row r="213" s="2" customFormat="1" ht="13"/>
    <row r="214" s="2" customFormat="1" ht="13"/>
    <row r="215" s="2" customFormat="1" ht="13"/>
    <row r="216" s="2" customFormat="1" ht="13"/>
    <row r="217" s="2" customFormat="1" ht="13"/>
    <row r="218" s="2" customFormat="1" ht="13"/>
    <row r="219" s="2" customFormat="1" ht="13"/>
    <row r="220" s="2" customFormat="1" ht="13"/>
    <row r="221" s="2" customFormat="1" ht="13"/>
    <row r="222" s="2" customFormat="1" ht="13"/>
    <row r="223" s="2" customFormat="1" ht="13"/>
    <row r="224" s="2" customFormat="1" ht="13"/>
    <row r="225" s="2" customFormat="1" ht="13"/>
    <row r="226" s="2" customFormat="1" ht="13"/>
    <row r="227" s="2" customFormat="1" ht="13"/>
    <row r="228" s="2" customFormat="1" ht="13"/>
  </sheetData>
  <mergeCells count="188">
    <mergeCell ref="CF30:CM30"/>
    <mergeCell ref="CN30:CU30"/>
    <mergeCell ref="A30:P30"/>
    <mergeCell ref="Q30:U30"/>
    <mergeCell ref="V30:AA30"/>
    <mergeCell ref="AB30:AI30"/>
    <mergeCell ref="AJ30:AQ30"/>
    <mergeCell ref="AZ30:BG30"/>
    <mergeCell ref="BH30:BO30"/>
    <mergeCell ref="BP30:BW30"/>
    <mergeCell ref="BX30:CE30"/>
    <mergeCell ref="AR30:AY30"/>
    <mergeCell ref="AZ8:BW8"/>
    <mergeCell ref="A10:P10"/>
    <mergeCell ref="Q10:U10"/>
    <mergeCell ref="V10:AA10"/>
    <mergeCell ref="AB10:AY10"/>
    <mergeCell ref="AZ10:BW10"/>
    <mergeCell ref="A3:CU3"/>
    <mergeCell ref="AN4:BC4"/>
    <mergeCell ref="BD4:BF4"/>
    <mergeCell ref="BG4:BI4"/>
    <mergeCell ref="A6:P6"/>
    <mergeCell ref="Q6:U6"/>
    <mergeCell ref="V6:AA6"/>
    <mergeCell ref="AB6:CU6"/>
    <mergeCell ref="A7:P7"/>
    <mergeCell ref="Q7:U7"/>
    <mergeCell ref="V7:AA7"/>
    <mergeCell ref="AB7:AY7"/>
    <mergeCell ref="AZ7:CU7"/>
    <mergeCell ref="BX10:CU10"/>
    <mergeCell ref="BX8:CU8"/>
    <mergeCell ref="A9:P9"/>
    <mergeCell ref="Q9:U9"/>
    <mergeCell ref="V9:AA9"/>
    <mergeCell ref="A8:P8"/>
    <mergeCell ref="Q8:U8"/>
    <mergeCell ref="V8:AA8"/>
    <mergeCell ref="AB8:AY8"/>
    <mergeCell ref="BD13:BE13"/>
    <mergeCell ref="BL13:BM13"/>
    <mergeCell ref="BT13:BU13"/>
    <mergeCell ref="CB13:CC13"/>
    <mergeCell ref="CJ13:CK13"/>
    <mergeCell ref="AB9:AY9"/>
    <mergeCell ref="AZ9:BW9"/>
    <mergeCell ref="BX9:CU9"/>
    <mergeCell ref="A12:P12"/>
    <mergeCell ref="Q12:U12"/>
    <mergeCell ref="V12:AA12"/>
    <mergeCell ref="AB12:AY12"/>
    <mergeCell ref="AZ12:BW12"/>
    <mergeCell ref="BX12:CU12"/>
    <mergeCell ref="A11:P11"/>
    <mergeCell ref="Q11:U11"/>
    <mergeCell ref="V11:AA11"/>
    <mergeCell ref="AB11:AY11"/>
    <mergeCell ref="AZ11:BW11"/>
    <mergeCell ref="BX11:CU11"/>
    <mergeCell ref="CR13:CS13"/>
    <mergeCell ref="A13:P13"/>
    <mergeCell ref="Q13:U13"/>
    <mergeCell ref="V13:AA13"/>
    <mergeCell ref="AF13:AG13"/>
    <mergeCell ref="AN13:AO13"/>
    <mergeCell ref="AV13:AW13"/>
    <mergeCell ref="AZ14:BG14"/>
    <mergeCell ref="BH14:BO14"/>
    <mergeCell ref="BP14:BW14"/>
    <mergeCell ref="BX14:CE14"/>
    <mergeCell ref="CF14:CM14"/>
    <mergeCell ref="CN14:CU14"/>
    <mergeCell ref="A14:P14"/>
    <mergeCell ref="Q14:U14"/>
    <mergeCell ref="V14:AA14"/>
    <mergeCell ref="AB14:AI14"/>
    <mergeCell ref="AJ14:AQ14"/>
    <mergeCell ref="AR14:AY14"/>
    <mergeCell ref="AZ15:BG15"/>
    <mergeCell ref="BH15:BO15"/>
    <mergeCell ref="BP15:BW15"/>
    <mergeCell ref="BX15:CE15"/>
    <mergeCell ref="CF15:CM15"/>
    <mergeCell ref="CN15:CU15"/>
    <mergeCell ref="A15:P15"/>
    <mergeCell ref="Q15:U15"/>
    <mergeCell ref="V15:AA15"/>
    <mergeCell ref="AB15:AI15"/>
    <mergeCell ref="AJ15:AQ15"/>
    <mergeCell ref="AR15:AY15"/>
    <mergeCell ref="AZ16:BG16"/>
    <mergeCell ref="BH16:BO16"/>
    <mergeCell ref="BP16:BW16"/>
    <mergeCell ref="BX16:CE16"/>
    <mergeCell ref="CF16:CM16"/>
    <mergeCell ref="CN16:CU16"/>
    <mergeCell ref="A16:P16"/>
    <mergeCell ref="Q16:U16"/>
    <mergeCell ref="V16:AA16"/>
    <mergeCell ref="AB16:AI16"/>
    <mergeCell ref="AJ16:AQ16"/>
    <mergeCell ref="AR16:AY16"/>
    <mergeCell ref="AZ17:BG17"/>
    <mergeCell ref="BH17:BO17"/>
    <mergeCell ref="BP17:BW17"/>
    <mergeCell ref="BX17:CE17"/>
    <mergeCell ref="CF17:CM17"/>
    <mergeCell ref="CN17:CU17"/>
    <mergeCell ref="A17:P17"/>
    <mergeCell ref="Q17:U17"/>
    <mergeCell ref="V17:AA17"/>
    <mergeCell ref="AB17:AI17"/>
    <mergeCell ref="AJ17:AQ17"/>
    <mergeCell ref="AR17:AY17"/>
    <mergeCell ref="AZ18:BG20"/>
    <mergeCell ref="BH18:BO20"/>
    <mergeCell ref="BP18:BW20"/>
    <mergeCell ref="BX18:CE20"/>
    <mergeCell ref="CF18:CM20"/>
    <mergeCell ref="CN18:CU20"/>
    <mergeCell ref="A18:P18"/>
    <mergeCell ref="Q18:U20"/>
    <mergeCell ref="V18:AA20"/>
    <mergeCell ref="AB18:AI20"/>
    <mergeCell ref="AJ18:AQ20"/>
    <mergeCell ref="AR18:AY20"/>
    <mergeCell ref="A19:P19"/>
    <mergeCell ref="A20:P20"/>
    <mergeCell ref="AZ21:BG24"/>
    <mergeCell ref="BH21:BO24"/>
    <mergeCell ref="BP21:BW24"/>
    <mergeCell ref="BX21:CE24"/>
    <mergeCell ref="CF21:CM24"/>
    <mergeCell ref="CN21:CU24"/>
    <mergeCell ref="A21:P21"/>
    <mergeCell ref="Q21:U24"/>
    <mergeCell ref="V21:AA24"/>
    <mergeCell ref="AB21:AI24"/>
    <mergeCell ref="AJ21:AQ24"/>
    <mergeCell ref="AR21:AY24"/>
    <mergeCell ref="A22:P22"/>
    <mergeCell ref="A23:P23"/>
    <mergeCell ref="A24:P24"/>
    <mergeCell ref="AZ25:BG25"/>
    <mergeCell ref="BH25:BO25"/>
    <mergeCell ref="BP25:BW25"/>
    <mergeCell ref="BX25:CE25"/>
    <mergeCell ref="CF25:CM25"/>
    <mergeCell ref="CN25:CU25"/>
    <mergeCell ref="A25:P25"/>
    <mergeCell ref="Q25:U25"/>
    <mergeCell ref="V25:AA25"/>
    <mergeCell ref="AB25:AI25"/>
    <mergeCell ref="AJ25:AQ25"/>
    <mergeCell ref="AR25:AY25"/>
    <mergeCell ref="AZ26:BG28"/>
    <mergeCell ref="BH26:BO28"/>
    <mergeCell ref="BP26:BW28"/>
    <mergeCell ref="BX26:CE28"/>
    <mergeCell ref="CF26:CM28"/>
    <mergeCell ref="CN26:CU28"/>
    <mergeCell ref="A26:P26"/>
    <mergeCell ref="Q26:U28"/>
    <mergeCell ref="V26:AA28"/>
    <mergeCell ref="A27:P27"/>
    <mergeCell ref="A28:P28"/>
    <mergeCell ref="AB26:AI26"/>
    <mergeCell ref="AJ26:AQ26"/>
    <mergeCell ref="AR26:AY26"/>
    <mergeCell ref="AB27:AI27"/>
    <mergeCell ref="AJ27:AQ27"/>
    <mergeCell ref="AR27:AY27"/>
    <mergeCell ref="AJ28:AQ28"/>
    <mergeCell ref="AR28:AY28"/>
    <mergeCell ref="AB28:AI28"/>
    <mergeCell ref="AZ29:BG29"/>
    <mergeCell ref="BH29:BO29"/>
    <mergeCell ref="BP29:BW29"/>
    <mergeCell ref="BX29:CE29"/>
    <mergeCell ref="CF29:CM29"/>
    <mergeCell ref="CN29:CU29"/>
    <mergeCell ref="A29:P29"/>
    <mergeCell ref="Q29:U29"/>
    <mergeCell ref="V29:AA29"/>
    <mergeCell ref="AB29:AI29"/>
    <mergeCell ref="AR29:AY29"/>
    <mergeCell ref="AJ29:AQ29"/>
  </mergeCells>
  <printOptions horizontalCentered="1"/>
  <pageMargins left="0.19685039370078741" right="0.19685039370078741" top="0.74803149606299213" bottom="0.74803149606299213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U15"/>
  <sheetViews>
    <sheetView view="pageBreakPreview" zoomScale="60" zoomScaleNormal="100" workbookViewId="0">
      <selection activeCell="CL16" sqref="CK16:CL16"/>
    </sheetView>
  </sheetViews>
  <sheetFormatPr defaultColWidth="1.6640625" defaultRowHeight="15.5"/>
  <cols>
    <col min="1" max="16384" width="1.6640625" style="5"/>
  </cols>
  <sheetData>
    <row r="1" spans="1:99">
      <c r="CU1" s="6" t="s">
        <v>217</v>
      </c>
    </row>
    <row r="3" spans="1:99" s="10" customFormat="1" ht="18">
      <c r="A3" s="405" t="s">
        <v>218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  <c r="AX3" s="405"/>
      <c r="AY3" s="405"/>
      <c r="AZ3" s="405"/>
      <c r="BA3" s="405"/>
      <c r="BB3" s="405"/>
      <c r="BC3" s="405"/>
      <c r="BD3" s="405"/>
      <c r="BE3" s="405"/>
      <c r="BF3" s="405"/>
      <c r="BG3" s="405"/>
      <c r="BH3" s="405"/>
      <c r="BI3" s="405"/>
      <c r="BJ3" s="405"/>
      <c r="BK3" s="405"/>
      <c r="BL3" s="405"/>
      <c r="BM3" s="405"/>
      <c r="BN3" s="405"/>
      <c r="BO3" s="405"/>
      <c r="BP3" s="405"/>
      <c r="BQ3" s="405"/>
      <c r="BR3" s="405"/>
      <c r="BS3" s="405"/>
      <c r="BT3" s="405"/>
      <c r="BU3" s="405"/>
      <c r="BV3" s="405"/>
      <c r="BW3" s="405"/>
      <c r="BX3" s="405"/>
      <c r="BY3" s="405"/>
      <c r="BZ3" s="405"/>
      <c r="CA3" s="405"/>
      <c r="CB3" s="405"/>
      <c r="CC3" s="405"/>
      <c r="CD3" s="405"/>
      <c r="CE3" s="405"/>
      <c r="CF3" s="405"/>
      <c r="CG3" s="405"/>
      <c r="CH3" s="405"/>
      <c r="CI3" s="405"/>
      <c r="CJ3" s="405"/>
      <c r="CK3" s="405"/>
      <c r="CL3" s="405"/>
      <c r="CM3" s="405"/>
      <c r="CN3" s="405"/>
      <c r="CO3" s="405"/>
      <c r="CP3" s="405"/>
      <c r="CQ3" s="405"/>
      <c r="CR3" s="405"/>
      <c r="CS3" s="405"/>
      <c r="CT3" s="405"/>
      <c r="CU3" s="405"/>
    </row>
    <row r="4" spans="1:99" s="10" customFormat="1" ht="18">
      <c r="AL4" s="11" t="s">
        <v>54</v>
      </c>
      <c r="AN4" s="406" t="s">
        <v>248</v>
      </c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7">
        <v>20</v>
      </c>
      <c r="BE4" s="407"/>
      <c r="BF4" s="407"/>
      <c r="BG4" s="406" t="s">
        <v>1481</v>
      </c>
      <c r="BH4" s="406"/>
      <c r="BI4" s="406"/>
      <c r="BK4" s="10" t="s">
        <v>5</v>
      </c>
    </row>
    <row r="5" spans="1:99" s="12" customFormat="1" ht="9">
      <c r="AK5" s="408" t="s">
        <v>219</v>
      </c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  <c r="BG5" s="408"/>
      <c r="BH5" s="408"/>
      <c r="BI5" s="408"/>
      <c r="BJ5" s="408"/>
      <c r="BK5" s="408"/>
    </row>
    <row r="7" spans="1:99">
      <c r="A7" s="402" t="s">
        <v>32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  <c r="AR7" s="403"/>
      <c r="AS7" s="403"/>
      <c r="AT7" s="403"/>
      <c r="AU7" s="403"/>
      <c r="AV7" s="403"/>
      <c r="AW7" s="403"/>
      <c r="AX7" s="404"/>
      <c r="AY7" s="402" t="s">
        <v>220</v>
      </c>
      <c r="AZ7" s="403"/>
      <c r="BA7" s="403"/>
      <c r="BB7" s="403"/>
      <c r="BC7" s="403"/>
      <c r="BD7" s="403"/>
      <c r="BE7" s="403"/>
      <c r="BF7" s="403"/>
      <c r="BG7" s="404"/>
      <c r="BH7" s="402" t="s">
        <v>221</v>
      </c>
      <c r="BI7" s="403"/>
      <c r="BJ7" s="403"/>
      <c r="BK7" s="403"/>
      <c r="BL7" s="403"/>
      <c r="BM7" s="403"/>
      <c r="BN7" s="403"/>
      <c r="BO7" s="403"/>
      <c r="BP7" s="403"/>
      <c r="BQ7" s="403"/>
      <c r="BR7" s="403"/>
      <c r="BS7" s="403"/>
      <c r="BT7" s="403"/>
      <c r="BU7" s="403"/>
      <c r="BV7" s="403"/>
      <c r="BW7" s="403"/>
      <c r="BX7" s="403"/>
      <c r="BY7" s="403"/>
      <c r="BZ7" s="403"/>
      <c r="CA7" s="403"/>
      <c r="CB7" s="403"/>
      <c r="CC7" s="403"/>
      <c r="CD7" s="403"/>
      <c r="CE7" s="403"/>
      <c r="CF7" s="403"/>
      <c r="CG7" s="403"/>
      <c r="CH7" s="403"/>
      <c r="CI7" s="403"/>
      <c r="CJ7" s="403"/>
      <c r="CK7" s="403"/>
      <c r="CL7" s="403"/>
      <c r="CM7" s="403"/>
      <c r="CN7" s="403"/>
      <c r="CO7" s="403"/>
      <c r="CP7" s="403"/>
      <c r="CQ7" s="403"/>
      <c r="CR7" s="403"/>
      <c r="CS7" s="403"/>
      <c r="CT7" s="403"/>
      <c r="CU7" s="404"/>
    </row>
    <row r="8" spans="1:99">
      <c r="A8" s="397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398"/>
      <c r="AY8" s="397"/>
      <c r="AZ8" s="206"/>
      <c r="BA8" s="206"/>
      <c r="BB8" s="206"/>
      <c r="BC8" s="206"/>
      <c r="BD8" s="206"/>
      <c r="BE8" s="206"/>
      <c r="BF8" s="206"/>
      <c r="BG8" s="398"/>
      <c r="BH8" s="397" t="s">
        <v>222</v>
      </c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398"/>
    </row>
    <row r="9" spans="1:99">
      <c r="A9" s="399">
        <v>1</v>
      </c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0"/>
      <c r="AV9" s="400"/>
      <c r="AW9" s="400"/>
      <c r="AX9" s="401"/>
      <c r="AY9" s="402">
        <v>2</v>
      </c>
      <c r="AZ9" s="403"/>
      <c r="BA9" s="403"/>
      <c r="BB9" s="403"/>
      <c r="BC9" s="403"/>
      <c r="BD9" s="403"/>
      <c r="BE9" s="403"/>
      <c r="BF9" s="403"/>
      <c r="BG9" s="404"/>
      <c r="BH9" s="402">
        <v>3</v>
      </c>
      <c r="BI9" s="403"/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  <c r="CP9" s="403"/>
      <c r="CQ9" s="403"/>
      <c r="CR9" s="403"/>
      <c r="CS9" s="403"/>
      <c r="CT9" s="403"/>
      <c r="CU9" s="404"/>
    </row>
    <row r="10" spans="1:99">
      <c r="A10" s="387" t="s">
        <v>223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388" t="s">
        <v>224</v>
      </c>
      <c r="AZ10" s="389"/>
      <c r="BA10" s="389"/>
      <c r="BB10" s="389"/>
      <c r="BC10" s="389"/>
      <c r="BD10" s="389"/>
      <c r="BE10" s="389"/>
      <c r="BF10" s="389"/>
      <c r="BG10" s="390"/>
      <c r="BH10" s="391">
        <v>0</v>
      </c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2"/>
      <c r="CF10" s="392"/>
      <c r="CG10" s="392"/>
      <c r="CH10" s="392"/>
      <c r="CI10" s="392"/>
      <c r="CJ10" s="392"/>
      <c r="CK10" s="392"/>
      <c r="CL10" s="392"/>
      <c r="CM10" s="392"/>
      <c r="CN10" s="392"/>
      <c r="CO10" s="392"/>
      <c r="CP10" s="392"/>
      <c r="CQ10" s="392"/>
      <c r="CR10" s="392"/>
      <c r="CS10" s="392"/>
      <c r="CT10" s="392"/>
      <c r="CU10" s="393"/>
    </row>
    <row r="11" spans="1:99">
      <c r="A11" s="387" t="s">
        <v>225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388" t="s">
        <v>226</v>
      </c>
      <c r="AZ11" s="389"/>
      <c r="BA11" s="389"/>
      <c r="BB11" s="389"/>
      <c r="BC11" s="389"/>
      <c r="BD11" s="389"/>
      <c r="BE11" s="389"/>
      <c r="BF11" s="389"/>
      <c r="BG11" s="390"/>
      <c r="BH11" s="391">
        <v>0</v>
      </c>
      <c r="BI11" s="392"/>
      <c r="BJ11" s="392"/>
      <c r="BK11" s="392"/>
      <c r="BL11" s="392"/>
      <c r="BM11" s="392"/>
      <c r="BN11" s="392"/>
      <c r="BO11" s="392"/>
      <c r="BP11" s="392"/>
      <c r="BQ11" s="392"/>
      <c r="BR11" s="392"/>
      <c r="BS11" s="392"/>
      <c r="BT11" s="392"/>
      <c r="BU11" s="392"/>
      <c r="BV11" s="392"/>
      <c r="BW11" s="392"/>
      <c r="BX11" s="392"/>
      <c r="BY11" s="392"/>
      <c r="BZ11" s="392"/>
      <c r="CA11" s="392"/>
      <c r="CB11" s="392"/>
      <c r="CC11" s="392"/>
      <c r="CD11" s="392"/>
      <c r="CE11" s="392"/>
      <c r="CF11" s="392"/>
      <c r="CG11" s="392"/>
      <c r="CH11" s="392"/>
      <c r="CI11" s="392"/>
      <c r="CJ11" s="392"/>
      <c r="CK11" s="392"/>
      <c r="CL11" s="392"/>
      <c r="CM11" s="392"/>
      <c r="CN11" s="392"/>
      <c r="CO11" s="392"/>
      <c r="CP11" s="392"/>
      <c r="CQ11" s="392"/>
      <c r="CR11" s="392"/>
      <c r="CS11" s="392"/>
      <c r="CT11" s="392"/>
      <c r="CU11" s="393"/>
    </row>
    <row r="12" spans="1:99">
      <c r="A12" s="387" t="s">
        <v>227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388" t="s">
        <v>228</v>
      </c>
      <c r="AZ12" s="389"/>
      <c r="BA12" s="389"/>
      <c r="BB12" s="389"/>
      <c r="BC12" s="389"/>
      <c r="BD12" s="389"/>
      <c r="BE12" s="389"/>
      <c r="BF12" s="389"/>
      <c r="BG12" s="390"/>
      <c r="BH12" s="391">
        <v>0</v>
      </c>
      <c r="BI12" s="392"/>
      <c r="BJ12" s="392"/>
      <c r="BK12" s="392"/>
      <c r="BL12" s="392"/>
      <c r="BM12" s="392"/>
      <c r="BN12" s="392"/>
      <c r="BO12" s="392"/>
      <c r="BP12" s="392"/>
      <c r="BQ12" s="392"/>
      <c r="BR12" s="392"/>
      <c r="BS12" s="392"/>
      <c r="BT12" s="392"/>
      <c r="BU12" s="392"/>
      <c r="BV12" s="392"/>
      <c r="BW12" s="392"/>
      <c r="BX12" s="392"/>
      <c r="BY12" s="392"/>
      <c r="BZ12" s="392"/>
      <c r="CA12" s="392"/>
      <c r="CB12" s="392"/>
      <c r="CC12" s="392"/>
      <c r="CD12" s="392"/>
      <c r="CE12" s="392"/>
      <c r="CF12" s="392"/>
      <c r="CG12" s="392"/>
      <c r="CH12" s="392"/>
      <c r="CI12" s="392"/>
      <c r="CJ12" s="392"/>
      <c r="CK12" s="392"/>
      <c r="CL12" s="392"/>
      <c r="CM12" s="392"/>
      <c r="CN12" s="392"/>
      <c r="CO12" s="392"/>
      <c r="CP12" s="392"/>
      <c r="CQ12" s="392"/>
      <c r="CR12" s="392"/>
      <c r="CS12" s="392"/>
      <c r="CT12" s="392"/>
      <c r="CU12" s="393"/>
    </row>
    <row r="13" spans="1:99">
      <c r="A13" s="387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388"/>
      <c r="AZ13" s="389"/>
      <c r="BA13" s="389"/>
      <c r="BB13" s="389"/>
      <c r="BC13" s="389"/>
      <c r="BD13" s="389"/>
      <c r="BE13" s="389"/>
      <c r="BF13" s="389"/>
      <c r="BG13" s="390"/>
      <c r="BH13" s="391"/>
      <c r="BI13" s="392"/>
      <c r="BJ13" s="392"/>
      <c r="BK13" s="392"/>
      <c r="BL13" s="392"/>
      <c r="BM13" s="392"/>
      <c r="BN13" s="392"/>
      <c r="BO13" s="392"/>
      <c r="BP13" s="392"/>
      <c r="BQ13" s="392"/>
      <c r="BR13" s="392"/>
      <c r="BS13" s="392"/>
      <c r="BT13" s="392"/>
      <c r="BU13" s="392"/>
      <c r="BV13" s="392"/>
      <c r="BW13" s="392"/>
      <c r="BX13" s="392"/>
      <c r="BY13" s="392"/>
      <c r="BZ13" s="392"/>
      <c r="CA13" s="392"/>
      <c r="CB13" s="392"/>
      <c r="CC13" s="392"/>
      <c r="CD13" s="392"/>
      <c r="CE13" s="392"/>
      <c r="CF13" s="392"/>
      <c r="CG13" s="392"/>
      <c r="CH13" s="392"/>
      <c r="CI13" s="392"/>
      <c r="CJ13" s="392"/>
      <c r="CK13" s="392"/>
      <c r="CL13" s="392"/>
      <c r="CM13" s="392"/>
      <c r="CN13" s="392"/>
      <c r="CO13" s="392"/>
      <c r="CP13" s="392"/>
      <c r="CQ13" s="392"/>
      <c r="CR13" s="392"/>
      <c r="CS13" s="392"/>
      <c r="CT13" s="392"/>
      <c r="CU13" s="393"/>
    </row>
    <row r="14" spans="1:99">
      <c r="A14" s="387" t="s">
        <v>229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388" t="s">
        <v>230</v>
      </c>
      <c r="AZ14" s="389"/>
      <c r="BA14" s="389"/>
      <c r="BB14" s="389"/>
      <c r="BC14" s="389"/>
      <c r="BD14" s="389"/>
      <c r="BE14" s="389"/>
      <c r="BF14" s="389"/>
      <c r="BG14" s="390"/>
      <c r="BH14" s="391">
        <v>0</v>
      </c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  <c r="CF14" s="392"/>
      <c r="CG14" s="392"/>
      <c r="CH14" s="392"/>
      <c r="CI14" s="392"/>
      <c r="CJ14" s="392"/>
      <c r="CK14" s="392"/>
      <c r="CL14" s="392"/>
      <c r="CM14" s="392"/>
      <c r="CN14" s="392"/>
      <c r="CO14" s="392"/>
      <c r="CP14" s="392"/>
      <c r="CQ14" s="392"/>
      <c r="CR14" s="392"/>
      <c r="CS14" s="392"/>
      <c r="CT14" s="392"/>
      <c r="CU14" s="393"/>
    </row>
    <row r="15" spans="1:99">
      <c r="A15" s="387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388"/>
      <c r="AZ15" s="389"/>
      <c r="BA15" s="389"/>
      <c r="BB15" s="389"/>
      <c r="BC15" s="389"/>
      <c r="BD15" s="389"/>
      <c r="BE15" s="389"/>
      <c r="BF15" s="389"/>
      <c r="BG15" s="390"/>
      <c r="BH15" s="394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6"/>
    </row>
  </sheetData>
  <mergeCells count="32">
    <mergeCell ref="A7:AX7"/>
    <mergeCell ref="AY7:BG7"/>
    <mergeCell ref="BH7:CU7"/>
    <mergeCell ref="A3:CU3"/>
    <mergeCell ref="AN4:BC4"/>
    <mergeCell ref="BD4:BF4"/>
    <mergeCell ref="BG4:BI4"/>
    <mergeCell ref="AK5:BK5"/>
    <mergeCell ref="A8:AX8"/>
    <mergeCell ref="AY8:BG8"/>
    <mergeCell ref="BH8:CU8"/>
    <mergeCell ref="A9:AX9"/>
    <mergeCell ref="AY9:BG9"/>
    <mergeCell ref="BH9:CU9"/>
    <mergeCell ref="A10:AX10"/>
    <mergeCell ref="AY10:BG10"/>
    <mergeCell ref="BH10:CU10"/>
    <mergeCell ref="A11:AX11"/>
    <mergeCell ref="AY11:BG11"/>
    <mergeCell ref="BH11:CU11"/>
    <mergeCell ref="A12:AX12"/>
    <mergeCell ref="AY12:BG12"/>
    <mergeCell ref="BH12:CU12"/>
    <mergeCell ref="A13:AX13"/>
    <mergeCell ref="AY13:BG13"/>
    <mergeCell ref="BH13:CU13"/>
    <mergeCell ref="A14:AX14"/>
    <mergeCell ref="AY14:BG14"/>
    <mergeCell ref="BH14:CU14"/>
    <mergeCell ref="A15:AX15"/>
    <mergeCell ref="AY15:BG15"/>
    <mergeCell ref="BH15:CU15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D28"/>
  <sheetViews>
    <sheetView view="pageBreakPreview" zoomScale="60" zoomScaleNormal="100" workbookViewId="0">
      <selection activeCell="B28" sqref="B28"/>
    </sheetView>
  </sheetViews>
  <sheetFormatPr defaultColWidth="1.6640625" defaultRowHeight="15.5"/>
  <cols>
    <col min="1" max="16384" width="1.6640625" style="5"/>
  </cols>
  <sheetData>
    <row r="1" spans="1:108">
      <c r="CU1" s="6" t="s">
        <v>231</v>
      </c>
    </row>
    <row r="3" spans="1:108" s="10" customFormat="1" ht="18">
      <c r="A3" s="405" t="s">
        <v>232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  <c r="AX3" s="405"/>
      <c r="AY3" s="405"/>
      <c r="AZ3" s="405"/>
      <c r="BA3" s="405"/>
      <c r="BB3" s="405"/>
      <c r="BC3" s="405"/>
      <c r="BD3" s="405"/>
      <c r="BE3" s="405"/>
      <c r="BF3" s="405"/>
      <c r="BG3" s="405"/>
      <c r="BH3" s="405"/>
      <c r="BI3" s="405"/>
      <c r="BJ3" s="405"/>
      <c r="BK3" s="405"/>
      <c r="BL3" s="405"/>
      <c r="BM3" s="405"/>
      <c r="BN3" s="405"/>
      <c r="BO3" s="405"/>
      <c r="BP3" s="405"/>
      <c r="BQ3" s="405"/>
      <c r="BR3" s="405"/>
      <c r="BS3" s="405"/>
      <c r="BT3" s="405"/>
      <c r="BU3" s="405"/>
      <c r="BV3" s="405"/>
      <c r="BW3" s="405"/>
      <c r="BX3" s="405"/>
      <c r="BY3" s="405"/>
      <c r="BZ3" s="405"/>
      <c r="CA3" s="405"/>
      <c r="CB3" s="405"/>
      <c r="CC3" s="405"/>
      <c r="CD3" s="405"/>
      <c r="CE3" s="405"/>
      <c r="CF3" s="405"/>
      <c r="CG3" s="405"/>
      <c r="CH3" s="405"/>
      <c r="CI3" s="405"/>
      <c r="CJ3" s="405"/>
      <c r="CK3" s="405"/>
      <c r="CL3" s="405"/>
      <c r="CM3" s="405"/>
      <c r="CN3" s="405"/>
      <c r="CO3" s="405"/>
      <c r="CP3" s="405"/>
      <c r="CQ3" s="405"/>
      <c r="CR3" s="405"/>
      <c r="CS3" s="405"/>
      <c r="CT3" s="405"/>
      <c r="CU3" s="405"/>
    </row>
    <row r="5" spans="1:108">
      <c r="A5" s="402" t="s">
        <v>32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  <c r="AR5" s="403"/>
      <c r="AS5" s="403"/>
      <c r="AT5" s="403"/>
      <c r="AU5" s="403"/>
      <c r="AV5" s="403"/>
      <c r="AW5" s="403"/>
      <c r="AX5" s="404"/>
      <c r="AY5" s="402" t="s">
        <v>220</v>
      </c>
      <c r="AZ5" s="403"/>
      <c r="BA5" s="403"/>
      <c r="BB5" s="403"/>
      <c r="BC5" s="403"/>
      <c r="BD5" s="403"/>
      <c r="BE5" s="403"/>
      <c r="BF5" s="403"/>
      <c r="BG5" s="404"/>
      <c r="BH5" s="402" t="s">
        <v>233</v>
      </c>
      <c r="BI5" s="403"/>
      <c r="BJ5" s="403"/>
      <c r="BK5" s="403"/>
      <c r="BL5" s="403"/>
      <c r="BM5" s="403"/>
      <c r="BN5" s="403"/>
      <c r="BO5" s="403"/>
      <c r="BP5" s="403"/>
      <c r="BQ5" s="403"/>
      <c r="BR5" s="403"/>
      <c r="BS5" s="403"/>
      <c r="BT5" s="403"/>
      <c r="BU5" s="403"/>
      <c r="BV5" s="403"/>
      <c r="BW5" s="403"/>
      <c r="BX5" s="403"/>
      <c r="BY5" s="403"/>
      <c r="BZ5" s="403"/>
      <c r="CA5" s="403"/>
      <c r="CB5" s="403"/>
      <c r="CC5" s="403"/>
      <c r="CD5" s="403"/>
      <c r="CE5" s="403"/>
      <c r="CF5" s="403"/>
      <c r="CG5" s="403"/>
      <c r="CH5" s="403"/>
      <c r="CI5" s="403"/>
      <c r="CJ5" s="403"/>
      <c r="CK5" s="403"/>
      <c r="CL5" s="403"/>
      <c r="CM5" s="403"/>
      <c r="CN5" s="403"/>
      <c r="CO5" s="403"/>
      <c r="CP5" s="403"/>
      <c r="CQ5" s="403"/>
      <c r="CR5" s="403"/>
      <c r="CS5" s="403"/>
      <c r="CT5" s="403"/>
      <c r="CU5" s="404"/>
    </row>
    <row r="6" spans="1:108">
      <c r="A6" s="399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400"/>
      <c r="AW6" s="400"/>
      <c r="AX6" s="401"/>
      <c r="AY6" s="402">
        <v>2</v>
      </c>
      <c r="AZ6" s="403"/>
      <c r="BA6" s="403"/>
      <c r="BB6" s="403"/>
      <c r="BC6" s="403"/>
      <c r="BD6" s="403"/>
      <c r="BE6" s="403"/>
      <c r="BF6" s="403"/>
      <c r="BG6" s="404"/>
      <c r="BH6" s="402">
        <v>3</v>
      </c>
      <c r="BI6" s="403"/>
      <c r="BJ6" s="403"/>
      <c r="BK6" s="403"/>
      <c r="BL6" s="403"/>
      <c r="BM6" s="403"/>
      <c r="BN6" s="403"/>
      <c r="BO6" s="403"/>
      <c r="BP6" s="403"/>
      <c r="BQ6" s="403"/>
      <c r="BR6" s="403"/>
      <c r="BS6" s="403"/>
      <c r="BT6" s="403"/>
      <c r="BU6" s="403"/>
      <c r="BV6" s="403"/>
      <c r="BW6" s="403"/>
      <c r="BX6" s="403"/>
      <c r="BY6" s="403"/>
      <c r="BZ6" s="403"/>
      <c r="CA6" s="403"/>
      <c r="CB6" s="403"/>
      <c r="CC6" s="403"/>
      <c r="CD6" s="403"/>
      <c r="CE6" s="403"/>
      <c r="CF6" s="403"/>
      <c r="CG6" s="403"/>
      <c r="CH6" s="403"/>
      <c r="CI6" s="403"/>
      <c r="CJ6" s="403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4"/>
    </row>
    <row r="7" spans="1:108">
      <c r="A7" s="387" t="s">
        <v>234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388" t="s">
        <v>224</v>
      </c>
      <c r="AZ7" s="389"/>
      <c r="BA7" s="389"/>
      <c r="BB7" s="389"/>
      <c r="BC7" s="389"/>
      <c r="BD7" s="389"/>
      <c r="BE7" s="389"/>
      <c r="BF7" s="389"/>
      <c r="BG7" s="390"/>
      <c r="BH7" s="409">
        <v>0</v>
      </c>
      <c r="BI7" s="410"/>
      <c r="BJ7" s="410"/>
      <c r="BK7" s="410"/>
      <c r="BL7" s="410"/>
      <c r="BM7" s="410"/>
      <c r="BN7" s="410"/>
      <c r="BO7" s="410"/>
      <c r="BP7" s="410"/>
      <c r="BQ7" s="410"/>
      <c r="BR7" s="410"/>
      <c r="BS7" s="410"/>
      <c r="BT7" s="410"/>
      <c r="BU7" s="410"/>
      <c r="BV7" s="410"/>
      <c r="BW7" s="410"/>
      <c r="BX7" s="410"/>
      <c r="BY7" s="410"/>
      <c r="BZ7" s="410"/>
      <c r="CA7" s="410"/>
      <c r="CB7" s="410"/>
      <c r="CC7" s="410"/>
      <c r="CD7" s="410"/>
      <c r="CE7" s="410"/>
      <c r="CF7" s="410"/>
      <c r="CG7" s="410"/>
      <c r="CH7" s="410"/>
      <c r="CI7" s="410"/>
      <c r="CJ7" s="410"/>
      <c r="CK7" s="410"/>
      <c r="CL7" s="410"/>
      <c r="CM7" s="410"/>
      <c r="CN7" s="410"/>
      <c r="CO7" s="410"/>
      <c r="CP7" s="410"/>
      <c r="CQ7" s="410"/>
      <c r="CR7" s="410"/>
      <c r="CS7" s="410"/>
      <c r="CT7" s="410"/>
      <c r="CU7" s="411"/>
    </row>
    <row r="8" spans="1:108">
      <c r="A8" s="412" t="s">
        <v>235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4" t="s">
        <v>226</v>
      </c>
      <c r="AZ8" s="415"/>
      <c r="BA8" s="415"/>
      <c r="BB8" s="415"/>
      <c r="BC8" s="415"/>
      <c r="BD8" s="415"/>
      <c r="BE8" s="415"/>
      <c r="BF8" s="415"/>
      <c r="BG8" s="416"/>
      <c r="BH8" s="421">
        <v>0</v>
      </c>
      <c r="BI8" s="422"/>
      <c r="BJ8" s="422"/>
      <c r="BK8" s="422"/>
      <c r="BL8" s="422"/>
      <c r="BM8" s="422"/>
      <c r="BN8" s="422"/>
      <c r="BO8" s="422"/>
      <c r="BP8" s="422"/>
      <c r="BQ8" s="422"/>
      <c r="BR8" s="422"/>
      <c r="BS8" s="422"/>
      <c r="BT8" s="422"/>
      <c r="BU8" s="422"/>
      <c r="BV8" s="422"/>
      <c r="BW8" s="422"/>
      <c r="BX8" s="422"/>
      <c r="BY8" s="422"/>
      <c r="BZ8" s="422"/>
      <c r="CA8" s="422"/>
      <c r="CB8" s="422"/>
      <c r="CC8" s="422"/>
      <c r="CD8" s="422"/>
      <c r="CE8" s="422"/>
      <c r="CF8" s="422"/>
      <c r="CG8" s="422"/>
      <c r="CH8" s="422"/>
      <c r="CI8" s="422"/>
      <c r="CJ8" s="422"/>
      <c r="CK8" s="422"/>
      <c r="CL8" s="422"/>
      <c r="CM8" s="422"/>
      <c r="CN8" s="422"/>
      <c r="CO8" s="422"/>
      <c r="CP8" s="422"/>
      <c r="CQ8" s="422"/>
      <c r="CR8" s="422"/>
      <c r="CS8" s="422"/>
      <c r="CT8" s="422"/>
      <c r="CU8" s="423"/>
    </row>
    <row r="9" spans="1:108">
      <c r="A9" s="430" t="s">
        <v>236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  <c r="AR9" s="431"/>
      <c r="AS9" s="431"/>
      <c r="AT9" s="431"/>
      <c r="AU9" s="431"/>
      <c r="AV9" s="431"/>
      <c r="AW9" s="431"/>
      <c r="AX9" s="431"/>
      <c r="AY9" s="417"/>
      <c r="AZ9" s="338"/>
      <c r="BA9" s="338"/>
      <c r="BB9" s="338"/>
      <c r="BC9" s="338"/>
      <c r="BD9" s="338"/>
      <c r="BE9" s="338"/>
      <c r="BF9" s="338"/>
      <c r="BG9" s="418"/>
      <c r="BH9" s="424"/>
      <c r="BI9" s="425"/>
      <c r="BJ9" s="425"/>
      <c r="BK9" s="425"/>
      <c r="BL9" s="425"/>
      <c r="BM9" s="425"/>
      <c r="BN9" s="425"/>
      <c r="BO9" s="425"/>
      <c r="BP9" s="425"/>
      <c r="BQ9" s="425"/>
      <c r="BR9" s="425"/>
      <c r="BS9" s="425"/>
      <c r="BT9" s="425"/>
      <c r="BU9" s="425"/>
      <c r="BV9" s="425"/>
      <c r="BW9" s="425"/>
      <c r="BX9" s="425"/>
      <c r="BY9" s="425"/>
      <c r="BZ9" s="425"/>
      <c r="CA9" s="425"/>
      <c r="CB9" s="425"/>
      <c r="CC9" s="425"/>
      <c r="CD9" s="425"/>
      <c r="CE9" s="425"/>
      <c r="CF9" s="425"/>
      <c r="CG9" s="425"/>
      <c r="CH9" s="425"/>
      <c r="CI9" s="425"/>
      <c r="CJ9" s="425"/>
      <c r="CK9" s="425"/>
      <c r="CL9" s="425"/>
      <c r="CM9" s="425"/>
      <c r="CN9" s="425"/>
      <c r="CO9" s="425"/>
      <c r="CP9" s="425"/>
      <c r="CQ9" s="425"/>
      <c r="CR9" s="425"/>
      <c r="CS9" s="425"/>
      <c r="CT9" s="425"/>
      <c r="CU9" s="426"/>
    </row>
    <row r="10" spans="1:108">
      <c r="A10" s="432" t="s">
        <v>237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419"/>
      <c r="AZ10" s="202"/>
      <c r="BA10" s="202"/>
      <c r="BB10" s="202"/>
      <c r="BC10" s="202"/>
      <c r="BD10" s="202"/>
      <c r="BE10" s="202"/>
      <c r="BF10" s="202"/>
      <c r="BG10" s="420"/>
      <c r="BH10" s="427"/>
      <c r="BI10" s="428"/>
      <c r="BJ10" s="428"/>
      <c r="BK10" s="428"/>
      <c r="BL10" s="428"/>
      <c r="BM10" s="428"/>
      <c r="BN10" s="428"/>
      <c r="BO10" s="428"/>
      <c r="BP10" s="428"/>
      <c r="BQ10" s="428"/>
      <c r="BR10" s="428"/>
      <c r="BS10" s="428"/>
      <c r="BT10" s="428"/>
      <c r="BU10" s="428"/>
      <c r="BV10" s="428"/>
      <c r="BW10" s="428"/>
      <c r="BX10" s="428"/>
      <c r="BY10" s="428"/>
      <c r="BZ10" s="428"/>
      <c r="CA10" s="428"/>
      <c r="CB10" s="428"/>
      <c r="CC10" s="428"/>
      <c r="CD10" s="428"/>
      <c r="CE10" s="428"/>
      <c r="CF10" s="428"/>
      <c r="CG10" s="428"/>
      <c r="CH10" s="428"/>
      <c r="CI10" s="428"/>
      <c r="CJ10" s="428"/>
      <c r="CK10" s="428"/>
      <c r="CL10" s="428"/>
      <c r="CM10" s="428"/>
      <c r="CN10" s="428"/>
      <c r="CO10" s="428"/>
      <c r="CP10" s="428"/>
      <c r="CQ10" s="428"/>
      <c r="CR10" s="428"/>
      <c r="CS10" s="428"/>
      <c r="CT10" s="428"/>
      <c r="CU10" s="429"/>
    </row>
    <row r="11" spans="1:108">
      <c r="A11" s="387" t="s">
        <v>238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388" t="s">
        <v>228</v>
      </c>
      <c r="AZ11" s="389"/>
      <c r="BA11" s="389"/>
      <c r="BB11" s="389"/>
      <c r="BC11" s="389"/>
      <c r="BD11" s="389"/>
      <c r="BE11" s="389"/>
      <c r="BF11" s="389"/>
      <c r="BG11" s="390"/>
      <c r="BH11" s="409">
        <f>'табл 3'!BH12:CU12</f>
        <v>0</v>
      </c>
      <c r="BI11" s="410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1"/>
    </row>
    <row r="13" spans="1:108">
      <c r="A13" s="20" t="s">
        <v>240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</row>
    <row r="14" spans="1:108">
      <c r="A14" s="20" t="s">
        <v>239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</row>
    <row r="15" spans="1:108">
      <c r="A15" s="20" t="s">
        <v>47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BM15" s="199" t="s">
        <v>1472</v>
      </c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</row>
    <row r="16" spans="1:108">
      <c r="AQ16" s="433" t="s">
        <v>2</v>
      </c>
      <c r="AR16" s="433"/>
      <c r="AS16" s="433"/>
      <c r="AT16" s="433"/>
      <c r="AU16" s="433"/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19"/>
      <c r="BL16" s="19"/>
      <c r="BM16" s="433" t="s">
        <v>3</v>
      </c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433"/>
      <c r="CC16" s="433"/>
      <c r="CD16" s="433"/>
      <c r="CE16" s="433"/>
      <c r="CF16" s="433"/>
      <c r="CG16" s="433"/>
      <c r="CH16" s="433"/>
      <c r="CI16" s="433"/>
      <c r="CJ16" s="433"/>
      <c r="CK16" s="433"/>
      <c r="CL16" s="433"/>
      <c r="CM16" s="433"/>
      <c r="CN16" s="433"/>
      <c r="CO16" s="433"/>
      <c r="CP16" s="433"/>
      <c r="CQ16" s="433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>
      <c r="A17" s="20" t="s">
        <v>241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</row>
    <row r="18" spans="1:108">
      <c r="A18" s="20" t="s">
        <v>13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</row>
    <row r="19" spans="1:108">
      <c r="A19" s="20" t="s">
        <v>48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</row>
    <row r="20" spans="1:108">
      <c r="AQ20" s="433" t="s">
        <v>2</v>
      </c>
      <c r="AR20" s="433"/>
      <c r="AS20" s="433"/>
      <c r="AT20" s="433"/>
      <c r="AU20" s="433"/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19"/>
      <c r="BL20" s="19"/>
      <c r="BM20" s="433" t="s">
        <v>3</v>
      </c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3"/>
      <c r="CA20" s="433"/>
      <c r="CB20" s="433"/>
      <c r="CC20" s="433"/>
      <c r="CD20" s="433"/>
      <c r="CE20" s="433"/>
      <c r="CF20" s="433"/>
      <c r="CG20" s="433"/>
      <c r="CH20" s="433"/>
      <c r="CI20" s="433"/>
      <c r="CJ20" s="433"/>
      <c r="CK20" s="433"/>
      <c r="CL20" s="433"/>
      <c r="CM20" s="433"/>
      <c r="CN20" s="433"/>
      <c r="CO20" s="433"/>
      <c r="CP20" s="433"/>
      <c r="CQ20" s="433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</row>
    <row r="21" spans="1:108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</row>
    <row r="22" spans="1:108">
      <c r="A22" s="20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BM22" s="199" t="s">
        <v>49</v>
      </c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>
      <c r="AQ23" s="433" t="s">
        <v>2</v>
      </c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3"/>
      <c r="BE23" s="433"/>
      <c r="BF23" s="433"/>
      <c r="BG23" s="433"/>
      <c r="BH23" s="433"/>
      <c r="BI23" s="433"/>
      <c r="BJ23" s="433"/>
      <c r="BK23" s="19"/>
      <c r="BL23" s="19"/>
      <c r="BM23" s="433" t="s">
        <v>3</v>
      </c>
      <c r="BN23" s="433"/>
      <c r="BO23" s="433"/>
      <c r="BP23" s="433"/>
      <c r="BQ23" s="433"/>
      <c r="BR23" s="433"/>
      <c r="BS23" s="433"/>
      <c r="BT23" s="433"/>
      <c r="BU23" s="433"/>
      <c r="BV23" s="433"/>
      <c r="BW23" s="433"/>
      <c r="BX23" s="433"/>
      <c r="BY23" s="433"/>
      <c r="BZ23" s="433"/>
      <c r="CA23" s="433"/>
      <c r="CB23" s="433"/>
      <c r="CC23" s="433"/>
      <c r="CD23" s="433"/>
      <c r="CE23" s="433"/>
      <c r="CF23" s="433"/>
      <c r="CG23" s="433"/>
      <c r="CH23" s="433"/>
      <c r="CI23" s="433"/>
      <c r="CJ23" s="433"/>
      <c r="CK23" s="433"/>
      <c r="CL23" s="433"/>
      <c r="CM23" s="433"/>
      <c r="CN23" s="433"/>
      <c r="CO23" s="433"/>
      <c r="CP23" s="433"/>
      <c r="CQ23" s="433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</row>
    <row r="24" spans="1:108">
      <c r="A24" s="20" t="s">
        <v>50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</row>
    <row r="25" spans="1:108">
      <c r="AQ25" s="433" t="s">
        <v>2</v>
      </c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433"/>
      <c r="BF25" s="433"/>
      <c r="BG25" s="433"/>
      <c r="BH25" s="433"/>
      <c r="BI25" s="433"/>
      <c r="BJ25" s="433"/>
      <c r="BK25" s="19"/>
      <c r="BL25" s="19"/>
      <c r="BM25" s="433" t="s">
        <v>3</v>
      </c>
      <c r="BN25" s="433"/>
      <c r="BO25" s="433"/>
      <c r="BP25" s="433"/>
      <c r="BQ25" s="433"/>
      <c r="BR25" s="433"/>
      <c r="BS25" s="433"/>
      <c r="BT25" s="433"/>
      <c r="BU25" s="433"/>
      <c r="BV25" s="433"/>
      <c r="BW25" s="433"/>
      <c r="BX25" s="433"/>
      <c r="BY25" s="433"/>
      <c r="BZ25" s="433"/>
      <c r="CA25" s="433"/>
      <c r="CB25" s="433"/>
      <c r="CC25" s="433"/>
      <c r="CD25" s="433"/>
      <c r="CE25" s="433"/>
      <c r="CF25" s="433"/>
      <c r="CG25" s="433"/>
      <c r="CH25" s="433"/>
      <c r="CI25" s="433"/>
      <c r="CJ25" s="433"/>
      <c r="CK25" s="433"/>
      <c r="CL25" s="433"/>
      <c r="CM25" s="433"/>
      <c r="CN25" s="433"/>
      <c r="CO25" s="433"/>
      <c r="CP25" s="433"/>
      <c r="CQ25" s="433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</row>
    <row r="26" spans="1:108">
      <c r="A26" s="214" t="s">
        <v>51</v>
      </c>
      <c r="B26" s="214"/>
      <c r="C26" s="214"/>
      <c r="D26" s="214"/>
      <c r="E26" s="214"/>
      <c r="G26" s="5" t="s">
        <v>246</v>
      </c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</row>
    <row r="27" spans="1:108">
      <c r="B27" s="196" t="s">
        <v>1646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</row>
    <row r="28" spans="1:108">
      <c r="A28" s="1"/>
      <c r="B28" s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</row>
  </sheetData>
  <mergeCells count="29">
    <mergeCell ref="A26:E26"/>
    <mergeCell ref="AQ25:BJ25"/>
    <mergeCell ref="BM25:CQ25"/>
    <mergeCell ref="BM22:CQ22"/>
    <mergeCell ref="AQ23:BJ23"/>
    <mergeCell ref="BM23:CQ23"/>
    <mergeCell ref="AQ20:BJ20"/>
    <mergeCell ref="BM20:CQ20"/>
    <mergeCell ref="BM15:CQ15"/>
    <mergeCell ref="AQ16:BJ16"/>
    <mergeCell ref="BM16:CQ16"/>
    <mergeCell ref="A3:CU3"/>
    <mergeCell ref="A5:AX5"/>
    <mergeCell ref="AY5:BG5"/>
    <mergeCell ref="BH5:CU5"/>
    <mergeCell ref="A6:AX6"/>
    <mergeCell ref="AY6:BG6"/>
    <mergeCell ref="BH6:CU6"/>
    <mergeCell ref="A11:AX11"/>
    <mergeCell ref="AY11:BG11"/>
    <mergeCell ref="BH11:CU11"/>
    <mergeCell ref="A7:AX7"/>
    <mergeCell ref="AY7:BG7"/>
    <mergeCell ref="BH7:CU7"/>
    <mergeCell ref="A8:AX8"/>
    <mergeCell ref="AY8:BG10"/>
    <mergeCell ref="BH8:CU10"/>
    <mergeCell ref="A9:AX9"/>
    <mergeCell ref="A10:AX10"/>
  </mergeCells>
  <printOptions horizontalCentered="1"/>
  <pageMargins left="0.78740157480314965" right="0.11811023622047245" top="0.74803149606299213" bottom="0.19685039370078741" header="0" footer="0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941"/>
  <sheetViews>
    <sheetView topLeftCell="F15" workbookViewId="0">
      <selection activeCell="A479" sqref="A479:V479"/>
    </sheetView>
  </sheetViews>
  <sheetFormatPr defaultRowHeight="10" outlineLevelRow="5"/>
  <cols>
    <col min="1" max="1" width="10.44140625" style="1" customWidth="1"/>
    <col min="2" max="2" width="0.6640625" style="1" customWidth="1"/>
    <col min="3" max="3" width="2.33203125" style="1" customWidth="1"/>
    <col min="4" max="4" width="5.33203125" style="1" customWidth="1"/>
    <col min="5" max="5" width="34.44140625" style="1" customWidth="1"/>
    <col min="6" max="6" width="4.44140625" style="1" customWidth="1"/>
    <col min="7" max="7" width="3" style="1" customWidth="1"/>
    <col min="8" max="8" width="8.77734375" style="1" customWidth="1"/>
    <col min="9" max="9" width="0.44140625" style="1" customWidth="1"/>
    <col min="10" max="10" width="8.6640625" style="1" hidden="1" customWidth="1"/>
    <col min="11" max="11" width="3" style="1" hidden="1" customWidth="1"/>
    <col min="12" max="12" width="6" style="1" hidden="1" customWidth="1"/>
    <col min="13" max="13" width="14" style="1" hidden="1" customWidth="1"/>
    <col min="14" max="14" width="11.6640625" style="1" hidden="1" customWidth="1"/>
    <col min="15" max="15" width="1.33203125" style="1" hidden="1" customWidth="1"/>
    <col min="16" max="16" width="15.109375" style="1" hidden="1" customWidth="1"/>
    <col min="17" max="17" width="19.6640625" style="1" hidden="1" customWidth="1"/>
    <col min="18" max="18" width="14.33203125" style="1" hidden="1" customWidth="1"/>
    <col min="19" max="19" width="23.33203125" style="1" hidden="1" customWidth="1"/>
    <col min="20" max="20" width="14" style="1" hidden="1" customWidth="1"/>
    <col min="21" max="21" width="10" style="1" hidden="1" customWidth="1"/>
    <col min="22" max="22" width="12.33203125" style="1" hidden="1" customWidth="1"/>
    <col min="23" max="23" width="31.44140625" style="1" customWidth="1"/>
    <col min="24" max="24" width="21.109375" style="1" customWidth="1"/>
    <col min="25" max="25" width="24.109375" style="1" customWidth="1"/>
    <col min="26" max="26" width="31.44140625" style="1" customWidth="1"/>
    <col min="27" max="256" width="10.6640625" customWidth="1"/>
    <col min="257" max="257" width="10.44140625" customWidth="1"/>
    <col min="258" max="258" width="0.6640625" customWidth="1"/>
    <col min="259" max="259" width="2.33203125" customWidth="1"/>
    <col min="260" max="260" width="5.33203125" customWidth="1"/>
    <col min="261" max="261" width="34.44140625" customWidth="1"/>
    <col min="262" max="262" width="4.44140625" customWidth="1"/>
    <col min="263" max="263" width="3" customWidth="1"/>
    <col min="264" max="264" width="8.77734375" customWidth="1"/>
    <col min="265" max="265" width="0.44140625" customWidth="1"/>
    <col min="266" max="266" width="8.6640625" customWidth="1"/>
    <col min="267" max="267" width="3" customWidth="1"/>
    <col min="268" max="268" width="6" customWidth="1"/>
    <col min="269" max="269" width="14" customWidth="1"/>
    <col min="270" max="270" width="11.6640625" customWidth="1"/>
    <col min="271" max="271" width="1.33203125" customWidth="1"/>
    <col min="272" max="272" width="15.109375" customWidth="1"/>
    <col min="273" max="273" width="19.6640625" customWidth="1"/>
    <col min="274" max="274" width="14.33203125" customWidth="1"/>
    <col min="275" max="275" width="23.33203125" customWidth="1"/>
    <col min="276" max="276" width="14" customWidth="1"/>
    <col min="277" max="277" width="10" customWidth="1"/>
    <col min="278" max="278" width="12.33203125" customWidth="1"/>
    <col min="279" max="279" width="31.44140625" customWidth="1"/>
    <col min="280" max="280" width="21.109375" customWidth="1"/>
    <col min="281" max="281" width="24.109375" customWidth="1"/>
    <col min="282" max="282" width="31.44140625" customWidth="1"/>
    <col min="283" max="512" width="10.6640625" customWidth="1"/>
    <col min="513" max="513" width="10.44140625" customWidth="1"/>
    <col min="514" max="514" width="0.6640625" customWidth="1"/>
    <col min="515" max="515" width="2.33203125" customWidth="1"/>
    <col min="516" max="516" width="5.33203125" customWidth="1"/>
    <col min="517" max="517" width="34.44140625" customWidth="1"/>
    <col min="518" max="518" width="4.44140625" customWidth="1"/>
    <col min="519" max="519" width="3" customWidth="1"/>
    <col min="520" max="520" width="8.77734375" customWidth="1"/>
    <col min="521" max="521" width="0.44140625" customWidth="1"/>
    <col min="522" max="522" width="8.6640625" customWidth="1"/>
    <col min="523" max="523" width="3" customWidth="1"/>
    <col min="524" max="524" width="6" customWidth="1"/>
    <col min="525" max="525" width="14" customWidth="1"/>
    <col min="526" max="526" width="11.6640625" customWidth="1"/>
    <col min="527" max="527" width="1.33203125" customWidth="1"/>
    <col min="528" max="528" width="15.109375" customWidth="1"/>
    <col min="529" max="529" width="19.6640625" customWidth="1"/>
    <col min="530" max="530" width="14.33203125" customWidth="1"/>
    <col min="531" max="531" width="23.33203125" customWidth="1"/>
    <col min="532" max="532" width="14" customWidth="1"/>
    <col min="533" max="533" width="10" customWidth="1"/>
    <col min="534" max="534" width="12.33203125" customWidth="1"/>
    <col min="535" max="535" width="31.44140625" customWidth="1"/>
    <col min="536" max="536" width="21.109375" customWidth="1"/>
    <col min="537" max="537" width="24.109375" customWidth="1"/>
    <col min="538" max="538" width="31.44140625" customWidth="1"/>
    <col min="539" max="768" width="10.6640625" customWidth="1"/>
    <col min="769" max="769" width="10.44140625" customWidth="1"/>
    <col min="770" max="770" width="0.6640625" customWidth="1"/>
    <col min="771" max="771" width="2.33203125" customWidth="1"/>
    <col min="772" max="772" width="5.33203125" customWidth="1"/>
    <col min="773" max="773" width="34.44140625" customWidth="1"/>
    <col min="774" max="774" width="4.44140625" customWidth="1"/>
    <col min="775" max="775" width="3" customWidth="1"/>
    <col min="776" max="776" width="8.77734375" customWidth="1"/>
    <col min="777" max="777" width="0.44140625" customWidth="1"/>
    <col min="778" max="778" width="8.6640625" customWidth="1"/>
    <col min="779" max="779" width="3" customWidth="1"/>
    <col min="780" max="780" width="6" customWidth="1"/>
    <col min="781" max="781" width="14" customWidth="1"/>
    <col min="782" max="782" width="11.6640625" customWidth="1"/>
    <col min="783" max="783" width="1.33203125" customWidth="1"/>
    <col min="784" max="784" width="15.109375" customWidth="1"/>
    <col min="785" max="785" width="19.6640625" customWidth="1"/>
    <col min="786" max="786" width="14.33203125" customWidth="1"/>
    <col min="787" max="787" width="23.33203125" customWidth="1"/>
    <col min="788" max="788" width="14" customWidth="1"/>
    <col min="789" max="789" width="10" customWidth="1"/>
    <col min="790" max="790" width="12.33203125" customWidth="1"/>
    <col min="791" max="791" width="31.44140625" customWidth="1"/>
    <col min="792" max="792" width="21.109375" customWidth="1"/>
    <col min="793" max="793" width="24.109375" customWidth="1"/>
    <col min="794" max="794" width="31.44140625" customWidth="1"/>
    <col min="795" max="1024" width="10.6640625" customWidth="1"/>
    <col min="1025" max="1025" width="10.44140625" customWidth="1"/>
    <col min="1026" max="1026" width="0.6640625" customWidth="1"/>
    <col min="1027" max="1027" width="2.33203125" customWidth="1"/>
    <col min="1028" max="1028" width="5.33203125" customWidth="1"/>
    <col min="1029" max="1029" width="34.44140625" customWidth="1"/>
    <col min="1030" max="1030" width="4.44140625" customWidth="1"/>
    <col min="1031" max="1031" width="3" customWidth="1"/>
    <col min="1032" max="1032" width="8.77734375" customWidth="1"/>
    <col min="1033" max="1033" width="0.44140625" customWidth="1"/>
    <col min="1034" max="1034" width="8.6640625" customWidth="1"/>
    <col min="1035" max="1035" width="3" customWidth="1"/>
    <col min="1036" max="1036" width="6" customWidth="1"/>
    <col min="1037" max="1037" width="14" customWidth="1"/>
    <col min="1038" max="1038" width="11.6640625" customWidth="1"/>
    <col min="1039" max="1039" width="1.33203125" customWidth="1"/>
    <col min="1040" max="1040" width="15.109375" customWidth="1"/>
    <col min="1041" max="1041" width="19.6640625" customWidth="1"/>
    <col min="1042" max="1042" width="14.33203125" customWidth="1"/>
    <col min="1043" max="1043" width="23.33203125" customWidth="1"/>
    <col min="1044" max="1044" width="14" customWidth="1"/>
    <col min="1045" max="1045" width="10" customWidth="1"/>
    <col min="1046" max="1046" width="12.33203125" customWidth="1"/>
    <col min="1047" max="1047" width="31.44140625" customWidth="1"/>
    <col min="1048" max="1048" width="21.109375" customWidth="1"/>
    <col min="1049" max="1049" width="24.109375" customWidth="1"/>
    <col min="1050" max="1050" width="31.44140625" customWidth="1"/>
    <col min="1051" max="1280" width="10.6640625" customWidth="1"/>
    <col min="1281" max="1281" width="10.44140625" customWidth="1"/>
    <col min="1282" max="1282" width="0.6640625" customWidth="1"/>
    <col min="1283" max="1283" width="2.33203125" customWidth="1"/>
    <col min="1284" max="1284" width="5.33203125" customWidth="1"/>
    <col min="1285" max="1285" width="34.44140625" customWidth="1"/>
    <col min="1286" max="1286" width="4.44140625" customWidth="1"/>
    <col min="1287" max="1287" width="3" customWidth="1"/>
    <col min="1288" max="1288" width="8.77734375" customWidth="1"/>
    <col min="1289" max="1289" width="0.44140625" customWidth="1"/>
    <col min="1290" max="1290" width="8.6640625" customWidth="1"/>
    <col min="1291" max="1291" width="3" customWidth="1"/>
    <col min="1292" max="1292" width="6" customWidth="1"/>
    <col min="1293" max="1293" width="14" customWidth="1"/>
    <col min="1294" max="1294" width="11.6640625" customWidth="1"/>
    <col min="1295" max="1295" width="1.33203125" customWidth="1"/>
    <col min="1296" max="1296" width="15.109375" customWidth="1"/>
    <col min="1297" max="1297" width="19.6640625" customWidth="1"/>
    <col min="1298" max="1298" width="14.33203125" customWidth="1"/>
    <col min="1299" max="1299" width="23.33203125" customWidth="1"/>
    <col min="1300" max="1300" width="14" customWidth="1"/>
    <col min="1301" max="1301" width="10" customWidth="1"/>
    <col min="1302" max="1302" width="12.33203125" customWidth="1"/>
    <col min="1303" max="1303" width="31.44140625" customWidth="1"/>
    <col min="1304" max="1304" width="21.109375" customWidth="1"/>
    <col min="1305" max="1305" width="24.109375" customWidth="1"/>
    <col min="1306" max="1306" width="31.44140625" customWidth="1"/>
    <col min="1307" max="1536" width="10.6640625" customWidth="1"/>
    <col min="1537" max="1537" width="10.44140625" customWidth="1"/>
    <col min="1538" max="1538" width="0.6640625" customWidth="1"/>
    <col min="1539" max="1539" width="2.33203125" customWidth="1"/>
    <col min="1540" max="1540" width="5.33203125" customWidth="1"/>
    <col min="1541" max="1541" width="34.44140625" customWidth="1"/>
    <col min="1542" max="1542" width="4.44140625" customWidth="1"/>
    <col min="1543" max="1543" width="3" customWidth="1"/>
    <col min="1544" max="1544" width="8.77734375" customWidth="1"/>
    <col min="1545" max="1545" width="0.44140625" customWidth="1"/>
    <col min="1546" max="1546" width="8.6640625" customWidth="1"/>
    <col min="1547" max="1547" width="3" customWidth="1"/>
    <col min="1548" max="1548" width="6" customWidth="1"/>
    <col min="1549" max="1549" width="14" customWidth="1"/>
    <col min="1550" max="1550" width="11.6640625" customWidth="1"/>
    <col min="1551" max="1551" width="1.33203125" customWidth="1"/>
    <col min="1552" max="1552" width="15.109375" customWidth="1"/>
    <col min="1553" max="1553" width="19.6640625" customWidth="1"/>
    <col min="1554" max="1554" width="14.33203125" customWidth="1"/>
    <col min="1555" max="1555" width="23.33203125" customWidth="1"/>
    <col min="1556" max="1556" width="14" customWidth="1"/>
    <col min="1557" max="1557" width="10" customWidth="1"/>
    <col min="1558" max="1558" width="12.33203125" customWidth="1"/>
    <col min="1559" max="1559" width="31.44140625" customWidth="1"/>
    <col min="1560" max="1560" width="21.109375" customWidth="1"/>
    <col min="1561" max="1561" width="24.109375" customWidth="1"/>
    <col min="1562" max="1562" width="31.44140625" customWidth="1"/>
    <col min="1563" max="1792" width="10.6640625" customWidth="1"/>
    <col min="1793" max="1793" width="10.44140625" customWidth="1"/>
    <col min="1794" max="1794" width="0.6640625" customWidth="1"/>
    <col min="1795" max="1795" width="2.33203125" customWidth="1"/>
    <col min="1796" max="1796" width="5.33203125" customWidth="1"/>
    <col min="1797" max="1797" width="34.44140625" customWidth="1"/>
    <col min="1798" max="1798" width="4.44140625" customWidth="1"/>
    <col min="1799" max="1799" width="3" customWidth="1"/>
    <col min="1800" max="1800" width="8.77734375" customWidth="1"/>
    <col min="1801" max="1801" width="0.44140625" customWidth="1"/>
    <col min="1802" max="1802" width="8.6640625" customWidth="1"/>
    <col min="1803" max="1803" width="3" customWidth="1"/>
    <col min="1804" max="1804" width="6" customWidth="1"/>
    <col min="1805" max="1805" width="14" customWidth="1"/>
    <col min="1806" max="1806" width="11.6640625" customWidth="1"/>
    <col min="1807" max="1807" width="1.33203125" customWidth="1"/>
    <col min="1808" max="1808" width="15.109375" customWidth="1"/>
    <col min="1809" max="1809" width="19.6640625" customWidth="1"/>
    <col min="1810" max="1810" width="14.33203125" customWidth="1"/>
    <col min="1811" max="1811" width="23.33203125" customWidth="1"/>
    <col min="1812" max="1812" width="14" customWidth="1"/>
    <col min="1813" max="1813" width="10" customWidth="1"/>
    <col min="1814" max="1814" width="12.33203125" customWidth="1"/>
    <col min="1815" max="1815" width="31.44140625" customWidth="1"/>
    <col min="1816" max="1816" width="21.109375" customWidth="1"/>
    <col min="1817" max="1817" width="24.109375" customWidth="1"/>
    <col min="1818" max="1818" width="31.44140625" customWidth="1"/>
    <col min="1819" max="2048" width="10.6640625" customWidth="1"/>
    <col min="2049" max="2049" width="10.44140625" customWidth="1"/>
    <col min="2050" max="2050" width="0.6640625" customWidth="1"/>
    <col min="2051" max="2051" width="2.33203125" customWidth="1"/>
    <col min="2052" max="2052" width="5.33203125" customWidth="1"/>
    <col min="2053" max="2053" width="34.44140625" customWidth="1"/>
    <col min="2054" max="2054" width="4.44140625" customWidth="1"/>
    <col min="2055" max="2055" width="3" customWidth="1"/>
    <col min="2056" max="2056" width="8.77734375" customWidth="1"/>
    <col min="2057" max="2057" width="0.44140625" customWidth="1"/>
    <col min="2058" max="2058" width="8.6640625" customWidth="1"/>
    <col min="2059" max="2059" width="3" customWidth="1"/>
    <col min="2060" max="2060" width="6" customWidth="1"/>
    <col min="2061" max="2061" width="14" customWidth="1"/>
    <col min="2062" max="2062" width="11.6640625" customWidth="1"/>
    <col min="2063" max="2063" width="1.33203125" customWidth="1"/>
    <col min="2064" max="2064" width="15.109375" customWidth="1"/>
    <col min="2065" max="2065" width="19.6640625" customWidth="1"/>
    <col min="2066" max="2066" width="14.33203125" customWidth="1"/>
    <col min="2067" max="2067" width="23.33203125" customWidth="1"/>
    <col min="2068" max="2068" width="14" customWidth="1"/>
    <col min="2069" max="2069" width="10" customWidth="1"/>
    <col min="2070" max="2070" width="12.33203125" customWidth="1"/>
    <col min="2071" max="2071" width="31.44140625" customWidth="1"/>
    <col min="2072" max="2072" width="21.109375" customWidth="1"/>
    <col min="2073" max="2073" width="24.109375" customWidth="1"/>
    <col min="2074" max="2074" width="31.44140625" customWidth="1"/>
    <col min="2075" max="2304" width="10.6640625" customWidth="1"/>
    <col min="2305" max="2305" width="10.44140625" customWidth="1"/>
    <col min="2306" max="2306" width="0.6640625" customWidth="1"/>
    <col min="2307" max="2307" width="2.33203125" customWidth="1"/>
    <col min="2308" max="2308" width="5.33203125" customWidth="1"/>
    <col min="2309" max="2309" width="34.44140625" customWidth="1"/>
    <col min="2310" max="2310" width="4.44140625" customWidth="1"/>
    <col min="2311" max="2311" width="3" customWidth="1"/>
    <col min="2312" max="2312" width="8.77734375" customWidth="1"/>
    <col min="2313" max="2313" width="0.44140625" customWidth="1"/>
    <col min="2314" max="2314" width="8.6640625" customWidth="1"/>
    <col min="2315" max="2315" width="3" customWidth="1"/>
    <col min="2316" max="2316" width="6" customWidth="1"/>
    <col min="2317" max="2317" width="14" customWidth="1"/>
    <col min="2318" max="2318" width="11.6640625" customWidth="1"/>
    <col min="2319" max="2319" width="1.33203125" customWidth="1"/>
    <col min="2320" max="2320" width="15.109375" customWidth="1"/>
    <col min="2321" max="2321" width="19.6640625" customWidth="1"/>
    <col min="2322" max="2322" width="14.33203125" customWidth="1"/>
    <col min="2323" max="2323" width="23.33203125" customWidth="1"/>
    <col min="2324" max="2324" width="14" customWidth="1"/>
    <col min="2325" max="2325" width="10" customWidth="1"/>
    <col min="2326" max="2326" width="12.33203125" customWidth="1"/>
    <col min="2327" max="2327" width="31.44140625" customWidth="1"/>
    <col min="2328" max="2328" width="21.109375" customWidth="1"/>
    <col min="2329" max="2329" width="24.109375" customWidth="1"/>
    <col min="2330" max="2330" width="31.44140625" customWidth="1"/>
    <col min="2331" max="2560" width="10.6640625" customWidth="1"/>
    <col min="2561" max="2561" width="10.44140625" customWidth="1"/>
    <col min="2562" max="2562" width="0.6640625" customWidth="1"/>
    <col min="2563" max="2563" width="2.33203125" customWidth="1"/>
    <col min="2564" max="2564" width="5.33203125" customWidth="1"/>
    <col min="2565" max="2565" width="34.44140625" customWidth="1"/>
    <col min="2566" max="2566" width="4.44140625" customWidth="1"/>
    <col min="2567" max="2567" width="3" customWidth="1"/>
    <col min="2568" max="2568" width="8.77734375" customWidth="1"/>
    <col min="2569" max="2569" width="0.44140625" customWidth="1"/>
    <col min="2570" max="2570" width="8.6640625" customWidth="1"/>
    <col min="2571" max="2571" width="3" customWidth="1"/>
    <col min="2572" max="2572" width="6" customWidth="1"/>
    <col min="2573" max="2573" width="14" customWidth="1"/>
    <col min="2574" max="2574" width="11.6640625" customWidth="1"/>
    <col min="2575" max="2575" width="1.33203125" customWidth="1"/>
    <col min="2576" max="2576" width="15.109375" customWidth="1"/>
    <col min="2577" max="2577" width="19.6640625" customWidth="1"/>
    <col min="2578" max="2578" width="14.33203125" customWidth="1"/>
    <col min="2579" max="2579" width="23.33203125" customWidth="1"/>
    <col min="2580" max="2580" width="14" customWidth="1"/>
    <col min="2581" max="2581" width="10" customWidth="1"/>
    <col min="2582" max="2582" width="12.33203125" customWidth="1"/>
    <col min="2583" max="2583" width="31.44140625" customWidth="1"/>
    <col min="2584" max="2584" width="21.109375" customWidth="1"/>
    <col min="2585" max="2585" width="24.109375" customWidth="1"/>
    <col min="2586" max="2586" width="31.44140625" customWidth="1"/>
    <col min="2587" max="2816" width="10.6640625" customWidth="1"/>
    <col min="2817" max="2817" width="10.44140625" customWidth="1"/>
    <col min="2818" max="2818" width="0.6640625" customWidth="1"/>
    <col min="2819" max="2819" width="2.33203125" customWidth="1"/>
    <col min="2820" max="2820" width="5.33203125" customWidth="1"/>
    <col min="2821" max="2821" width="34.44140625" customWidth="1"/>
    <col min="2822" max="2822" width="4.44140625" customWidth="1"/>
    <col min="2823" max="2823" width="3" customWidth="1"/>
    <col min="2824" max="2824" width="8.77734375" customWidth="1"/>
    <col min="2825" max="2825" width="0.44140625" customWidth="1"/>
    <col min="2826" max="2826" width="8.6640625" customWidth="1"/>
    <col min="2827" max="2827" width="3" customWidth="1"/>
    <col min="2828" max="2828" width="6" customWidth="1"/>
    <col min="2829" max="2829" width="14" customWidth="1"/>
    <col min="2830" max="2830" width="11.6640625" customWidth="1"/>
    <col min="2831" max="2831" width="1.33203125" customWidth="1"/>
    <col min="2832" max="2832" width="15.109375" customWidth="1"/>
    <col min="2833" max="2833" width="19.6640625" customWidth="1"/>
    <col min="2834" max="2834" width="14.33203125" customWidth="1"/>
    <col min="2835" max="2835" width="23.33203125" customWidth="1"/>
    <col min="2836" max="2836" width="14" customWidth="1"/>
    <col min="2837" max="2837" width="10" customWidth="1"/>
    <col min="2838" max="2838" width="12.33203125" customWidth="1"/>
    <col min="2839" max="2839" width="31.44140625" customWidth="1"/>
    <col min="2840" max="2840" width="21.109375" customWidth="1"/>
    <col min="2841" max="2841" width="24.109375" customWidth="1"/>
    <col min="2842" max="2842" width="31.44140625" customWidth="1"/>
    <col min="2843" max="3072" width="10.6640625" customWidth="1"/>
    <col min="3073" max="3073" width="10.44140625" customWidth="1"/>
    <col min="3074" max="3074" width="0.6640625" customWidth="1"/>
    <col min="3075" max="3075" width="2.33203125" customWidth="1"/>
    <col min="3076" max="3076" width="5.33203125" customWidth="1"/>
    <col min="3077" max="3077" width="34.44140625" customWidth="1"/>
    <col min="3078" max="3078" width="4.44140625" customWidth="1"/>
    <col min="3079" max="3079" width="3" customWidth="1"/>
    <col min="3080" max="3080" width="8.77734375" customWidth="1"/>
    <col min="3081" max="3081" width="0.44140625" customWidth="1"/>
    <col min="3082" max="3082" width="8.6640625" customWidth="1"/>
    <col min="3083" max="3083" width="3" customWidth="1"/>
    <col min="3084" max="3084" width="6" customWidth="1"/>
    <col min="3085" max="3085" width="14" customWidth="1"/>
    <col min="3086" max="3086" width="11.6640625" customWidth="1"/>
    <col min="3087" max="3087" width="1.33203125" customWidth="1"/>
    <col min="3088" max="3088" width="15.109375" customWidth="1"/>
    <col min="3089" max="3089" width="19.6640625" customWidth="1"/>
    <col min="3090" max="3090" width="14.33203125" customWidth="1"/>
    <col min="3091" max="3091" width="23.33203125" customWidth="1"/>
    <col min="3092" max="3092" width="14" customWidth="1"/>
    <col min="3093" max="3093" width="10" customWidth="1"/>
    <col min="3094" max="3094" width="12.33203125" customWidth="1"/>
    <col min="3095" max="3095" width="31.44140625" customWidth="1"/>
    <col min="3096" max="3096" width="21.109375" customWidth="1"/>
    <col min="3097" max="3097" width="24.109375" customWidth="1"/>
    <col min="3098" max="3098" width="31.44140625" customWidth="1"/>
    <col min="3099" max="3328" width="10.6640625" customWidth="1"/>
    <col min="3329" max="3329" width="10.44140625" customWidth="1"/>
    <col min="3330" max="3330" width="0.6640625" customWidth="1"/>
    <col min="3331" max="3331" width="2.33203125" customWidth="1"/>
    <col min="3332" max="3332" width="5.33203125" customWidth="1"/>
    <col min="3333" max="3333" width="34.44140625" customWidth="1"/>
    <col min="3334" max="3334" width="4.44140625" customWidth="1"/>
    <col min="3335" max="3335" width="3" customWidth="1"/>
    <col min="3336" max="3336" width="8.77734375" customWidth="1"/>
    <col min="3337" max="3337" width="0.44140625" customWidth="1"/>
    <col min="3338" max="3338" width="8.6640625" customWidth="1"/>
    <col min="3339" max="3339" width="3" customWidth="1"/>
    <col min="3340" max="3340" width="6" customWidth="1"/>
    <col min="3341" max="3341" width="14" customWidth="1"/>
    <col min="3342" max="3342" width="11.6640625" customWidth="1"/>
    <col min="3343" max="3343" width="1.33203125" customWidth="1"/>
    <col min="3344" max="3344" width="15.109375" customWidth="1"/>
    <col min="3345" max="3345" width="19.6640625" customWidth="1"/>
    <col min="3346" max="3346" width="14.33203125" customWidth="1"/>
    <col min="3347" max="3347" width="23.33203125" customWidth="1"/>
    <col min="3348" max="3348" width="14" customWidth="1"/>
    <col min="3349" max="3349" width="10" customWidth="1"/>
    <col min="3350" max="3350" width="12.33203125" customWidth="1"/>
    <col min="3351" max="3351" width="31.44140625" customWidth="1"/>
    <col min="3352" max="3352" width="21.109375" customWidth="1"/>
    <col min="3353" max="3353" width="24.109375" customWidth="1"/>
    <col min="3354" max="3354" width="31.44140625" customWidth="1"/>
    <col min="3355" max="3584" width="10.6640625" customWidth="1"/>
    <col min="3585" max="3585" width="10.44140625" customWidth="1"/>
    <col min="3586" max="3586" width="0.6640625" customWidth="1"/>
    <col min="3587" max="3587" width="2.33203125" customWidth="1"/>
    <col min="3588" max="3588" width="5.33203125" customWidth="1"/>
    <col min="3589" max="3589" width="34.44140625" customWidth="1"/>
    <col min="3590" max="3590" width="4.44140625" customWidth="1"/>
    <col min="3591" max="3591" width="3" customWidth="1"/>
    <col min="3592" max="3592" width="8.77734375" customWidth="1"/>
    <col min="3593" max="3593" width="0.44140625" customWidth="1"/>
    <col min="3594" max="3594" width="8.6640625" customWidth="1"/>
    <col min="3595" max="3595" width="3" customWidth="1"/>
    <col min="3596" max="3596" width="6" customWidth="1"/>
    <col min="3597" max="3597" width="14" customWidth="1"/>
    <col min="3598" max="3598" width="11.6640625" customWidth="1"/>
    <col min="3599" max="3599" width="1.33203125" customWidth="1"/>
    <col min="3600" max="3600" width="15.109375" customWidth="1"/>
    <col min="3601" max="3601" width="19.6640625" customWidth="1"/>
    <col min="3602" max="3602" width="14.33203125" customWidth="1"/>
    <col min="3603" max="3603" width="23.33203125" customWidth="1"/>
    <col min="3604" max="3604" width="14" customWidth="1"/>
    <col min="3605" max="3605" width="10" customWidth="1"/>
    <col min="3606" max="3606" width="12.33203125" customWidth="1"/>
    <col min="3607" max="3607" width="31.44140625" customWidth="1"/>
    <col min="3608" max="3608" width="21.109375" customWidth="1"/>
    <col min="3609" max="3609" width="24.109375" customWidth="1"/>
    <col min="3610" max="3610" width="31.44140625" customWidth="1"/>
    <col min="3611" max="3840" width="10.6640625" customWidth="1"/>
    <col min="3841" max="3841" width="10.44140625" customWidth="1"/>
    <col min="3842" max="3842" width="0.6640625" customWidth="1"/>
    <col min="3843" max="3843" width="2.33203125" customWidth="1"/>
    <col min="3844" max="3844" width="5.33203125" customWidth="1"/>
    <col min="3845" max="3845" width="34.44140625" customWidth="1"/>
    <col min="3846" max="3846" width="4.44140625" customWidth="1"/>
    <col min="3847" max="3847" width="3" customWidth="1"/>
    <col min="3848" max="3848" width="8.77734375" customWidth="1"/>
    <col min="3849" max="3849" width="0.44140625" customWidth="1"/>
    <col min="3850" max="3850" width="8.6640625" customWidth="1"/>
    <col min="3851" max="3851" width="3" customWidth="1"/>
    <col min="3852" max="3852" width="6" customWidth="1"/>
    <col min="3853" max="3853" width="14" customWidth="1"/>
    <col min="3854" max="3854" width="11.6640625" customWidth="1"/>
    <col min="3855" max="3855" width="1.33203125" customWidth="1"/>
    <col min="3856" max="3856" width="15.109375" customWidth="1"/>
    <col min="3857" max="3857" width="19.6640625" customWidth="1"/>
    <col min="3858" max="3858" width="14.33203125" customWidth="1"/>
    <col min="3859" max="3859" width="23.33203125" customWidth="1"/>
    <col min="3860" max="3860" width="14" customWidth="1"/>
    <col min="3861" max="3861" width="10" customWidth="1"/>
    <col min="3862" max="3862" width="12.33203125" customWidth="1"/>
    <col min="3863" max="3863" width="31.44140625" customWidth="1"/>
    <col min="3864" max="3864" width="21.109375" customWidth="1"/>
    <col min="3865" max="3865" width="24.109375" customWidth="1"/>
    <col min="3866" max="3866" width="31.44140625" customWidth="1"/>
    <col min="3867" max="4096" width="10.6640625" customWidth="1"/>
    <col min="4097" max="4097" width="10.44140625" customWidth="1"/>
    <col min="4098" max="4098" width="0.6640625" customWidth="1"/>
    <col min="4099" max="4099" width="2.33203125" customWidth="1"/>
    <col min="4100" max="4100" width="5.33203125" customWidth="1"/>
    <col min="4101" max="4101" width="34.44140625" customWidth="1"/>
    <col min="4102" max="4102" width="4.44140625" customWidth="1"/>
    <col min="4103" max="4103" width="3" customWidth="1"/>
    <col min="4104" max="4104" width="8.77734375" customWidth="1"/>
    <col min="4105" max="4105" width="0.44140625" customWidth="1"/>
    <col min="4106" max="4106" width="8.6640625" customWidth="1"/>
    <col min="4107" max="4107" width="3" customWidth="1"/>
    <col min="4108" max="4108" width="6" customWidth="1"/>
    <col min="4109" max="4109" width="14" customWidth="1"/>
    <col min="4110" max="4110" width="11.6640625" customWidth="1"/>
    <col min="4111" max="4111" width="1.33203125" customWidth="1"/>
    <col min="4112" max="4112" width="15.109375" customWidth="1"/>
    <col min="4113" max="4113" width="19.6640625" customWidth="1"/>
    <col min="4114" max="4114" width="14.33203125" customWidth="1"/>
    <col min="4115" max="4115" width="23.33203125" customWidth="1"/>
    <col min="4116" max="4116" width="14" customWidth="1"/>
    <col min="4117" max="4117" width="10" customWidth="1"/>
    <col min="4118" max="4118" width="12.33203125" customWidth="1"/>
    <col min="4119" max="4119" width="31.44140625" customWidth="1"/>
    <col min="4120" max="4120" width="21.109375" customWidth="1"/>
    <col min="4121" max="4121" width="24.109375" customWidth="1"/>
    <col min="4122" max="4122" width="31.44140625" customWidth="1"/>
    <col min="4123" max="4352" width="10.6640625" customWidth="1"/>
    <col min="4353" max="4353" width="10.44140625" customWidth="1"/>
    <col min="4354" max="4354" width="0.6640625" customWidth="1"/>
    <col min="4355" max="4355" width="2.33203125" customWidth="1"/>
    <col min="4356" max="4356" width="5.33203125" customWidth="1"/>
    <col min="4357" max="4357" width="34.44140625" customWidth="1"/>
    <col min="4358" max="4358" width="4.44140625" customWidth="1"/>
    <col min="4359" max="4359" width="3" customWidth="1"/>
    <col min="4360" max="4360" width="8.77734375" customWidth="1"/>
    <col min="4361" max="4361" width="0.44140625" customWidth="1"/>
    <col min="4362" max="4362" width="8.6640625" customWidth="1"/>
    <col min="4363" max="4363" width="3" customWidth="1"/>
    <col min="4364" max="4364" width="6" customWidth="1"/>
    <col min="4365" max="4365" width="14" customWidth="1"/>
    <col min="4366" max="4366" width="11.6640625" customWidth="1"/>
    <col min="4367" max="4367" width="1.33203125" customWidth="1"/>
    <col min="4368" max="4368" width="15.109375" customWidth="1"/>
    <col min="4369" max="4369" width="19.6640625" customWidth="1"/>
    <col min="4370" max="4370" width="14.33203125" customWidth="1"/>
    <col min="4371" max="4371" width="23.33203125" customWidth="1"/>
    <col min="4372" max="4372" width="14" customWidth="1"/>
    <col min="4373" max="4373" width="10" customWidth="1"/>
    <col min="4374" max="4374" width="12.33203125" customWidth="1"/>
    <col min="4375" max="4375" width="31.44140625" customWidth="1"/>
    <col min="4376" max="4376" width="21.109375" customWidth="1"/>
    <col min="4377" max="4377" width="24.109375" customWidth="1"/>
    <col min="4378" max="4378" width="31.44140625" customWidth="1"/>
    <col min="4379" max="4608" width="10.6640625" customWidth="1"/>
    <col min="4609" max="4609" width="10.44140625" customWidth="1"/>
    <col min="4610" max="4610" width="0.6640625" customWidth="1"/>
    <col min="4611" max="4611" width="2.33203125" customWidth="1"/>
    <col min="4612" max="4612" width="5.33203125" customWidth="1"/>
    <col min="4613" max="4613" width="34.44140625" customWidth="1"/>
    <col min="4614" max="4614" width="4.44140625" customWidth="1"/>
    <col min="4615" max="4615" width="3" customWidth="1"/>
    <col min="4616" max="4616" width="8.77734375" customWidth="1"/>
    <col min="4617" max="4617" width="0.44140625" customWidth="1"/>
    <col min="4618" max="4618" width="8.6640625" customWidth="1"/>
    <col min="4619" max="4619" width="3" customWidth="1"/>
    <col min="4620" max="4620" width="6" customWidth="1"/>
    <col min="4621" max="4621" width="14" customWidth="1"/>
    <col min="4622" max="4622" width="11.6640625" customWidth="1"/>
    <col min="4623" max="4623" width="1.33203125" customWidth="1"/>
    <col min="4624" max="4624" width="15.109375" customWidth="1"/>
    <col min="4625" max="4625" width="19.6640625" customWidth="1"/>
    <col min="4626" max="4626" width="14.33203125" customWidth="1"/>
    <col min="4627" max="4627" width="23.33203125" customWidth="1"/>
    <col min="4628" max="4628" width="14" customWidth="1"/>
    <col min="4629" max="4629" width="10" customWidth="1"/>
    <col min="4630" max="4630" width="12.33203125" customWidth="1"/>
    <col min="4631" max="4631" width="31.44140625" customWidth="1"/>
    <col min="4632" max="4632" width="21.109375" customWidth="1"/>
    <col min="4633" max="4633" width="24.109375" customWidth="1"/>
    <col min="4634" max="4634" width="31.44140625" customWidth="1"/>
    <col min="4635" max="4864" width="10.6640625" customWidth="1"/>
    <col min="4865" max="4865" width="10.44140625" customWidth="1"/>
    <col min="4866" max="4866" width="0.6640625" customWidth="1"/>
    <col min="4867" max="4867" width="2.33203125" customWidth="1"/>
    <col min="4868" max="4868" width="5.33203125" customWidth="1"/>
    <col min="4869" max="4869" width="34.44140625" customWidth="1"/>
    <col min="4870" max="4870" width="4.44140625" customWidth="1"/>
    <col min="4871" max="4871" width="3" customWidth="1"/>
    <col min="4872" max="4872" width="8.77734375" customWidth="1"/>
    <col min="4873" max="4873" width="0.44140625" customWidth="1"/>
    <col min="4874" max="4874" width="8.6640625" customWidth="1"/>
    <col min="4875" max="4875" width="3" customWidth="1"/>
    <col min="4876" max="4876" width="6" customWidth="1"/>
    <col min="4877" max="4877" width="14" customWidth="1"/>
    <col min="4878" max="4878" width="11.6640625" customWidth="1"/>
    <col min="4879" max="4879" width="1.33203125" customWidth="1"/>
    <col min="4880" max="4880" width="15.109375" customWidth="1"/>
    <col min="4881" max="4881" width="19.6640625" customWidth="1"/>
    <col min="4882" max="4882" width="14.33203125" customWidth="1"/>
    <col min="4883" max="4883" width="23.33203125" customWidth="1"/>
    <col min="4884" max="4884" width="14" customWidth="1"/>
    <col min="4885" max="4885" width="10" customWidth="1"/>
    <col min="4886" max="4886" width="12.33203125" customWidth="1"/>
    <col min="4887" max="4887" width="31.44140625" customWidth="1"/>
    <col min="4888" max="4888" width="21.109375" customWidth="1"/>
    <col min="4889" max="4889" width="24.109375" customWidth="1"/>
    <col min="4890" max="4890" width="31.44140625" customWidth="1"/>
    <col min="4891" max="5120" width="10.6640625" customWidth="1"/>
    <col min="5121" max="5121" width="10.44140625" customWidth="1"/>
    <col min="5122" max="5122" width="0.6640625" customWidth="1"/>
    <col min="5123" max="5123" width="2.33203125" customWidth="1"/>
    <col min="5124" max="5124" width="5.33203125" customWidth="1"/>
    <col min="5125" max="5125" width="34.44140625" customWidth="1"/>
    <col min="5126" max="5126" width="4.44140625" customWidth="1"/>
    <col min="5127" max="5127" width="3" customWidth="1"/>
    <col min="5128" max="5128" width="8.77734375" customWidth="1"/>
    <col min="5129" max="5129" width="0.44140625" customWidth="1"/>
    <col min="5130" max="5130" width="8.6640625" customWidth="1"/>
    <col min="5131" max="5131" width="3" customWidth="1"/>
    <col min="5132" max="5132" width="6" customWidth="1"/>
    <col min="5133" max="5133" width="14" customWidth="1"/>
    <col min="5134" max="5134" width="11.6640625" customWidth="1"/>
    <col min="5135" max="5135" width="1.33203125" customWidth="1"/>
    <col min="5136" max="5136" width="15.109375" customWidth="1"/>
    <col min="5137" max="5137" width="19.6640625" customWidth="1"/>
    <col min="5138" max="5138" width="14.33203125" customWidth="1"/>
    <col min="5139" max="5139" width="23.33203125" customWidth="1"/>
    <col min="5140" max="5140" width="14" customWidth="1"/>
    <col min="5141" max="5141" width="10" customWidth="1"/>
    <col min="5142" max="5142" width="12.33203125" customWidth="1"/>
    <col min="5143" max="5143" width="31.44140625" customWidth="1"/>
    <col min="5144" max="5144" width="21.109375" customWidth="1"/>
    <col min="5145" max="5145" width="24.109375" customWidth="1"/>
    <col min="5146" max="5146" width="31.44140625" customWidth="1"/>
    <col min="5147" max="5376" width="10.6640625" customWidth="1"/>
    <col min="5377" max="5377" width="10.44140625" customWidth="1"/>
    <col min="5378" max="5378" width="0.6640625" customWidth="1"/>
    <col min="5379" max="5379" width="2.33203125" customWidth="1"/>
    <col min="5380" max="5380" width="5.33203125" customWidth="1"/>
    <col min="5381" max="5381" width="34.44140625" customWidth="1"/>
    <col min="5382" max="5382" width="4.44140625" customWidth="1"/>
    <col min="5383" max="5383" width="3" customWidth="1"/>
    <col min="5384" max="5384" width="8.77734375" customWidth="1"/>
    <col min="5385" max="5385" width="0.44140625" customWidth="1"/>
    <col min="5386" max="5386" width="8.6640625" customWidth="1"/>
    <col min="5387" max="5387" width="3" customWidth="1"/>
    <col min="5388" max="5388" width="6" customWidth="1"/>
    <col min="5389" max="5389" width="14" customWidth="1"/>
    <col min="5390" max="5390" width="11.6640625" customWidth="1"/>
    <col min="5391" max="5391" width="1.33203125" customWidth="1"/>
    <col min="5392" max="5392" width="15.109375" customWidth="1"/>
    <col min="5393" max="5393" width="19.6640625" customWidth="1"/>
    <col min="5394" max="5394" width="14.33203125" customWidth="1"/>
    <col min="5395" max="5395" width="23.33203125" customWidth="1"/>
    <col min="5396" max="5396" width="14" customWidth="1"/>
    <col min="5397" max="5397" width="10" customWidth="1"/>
    <col min="5398" max="5398" width="12.33203125" customWidth="1"/>
    <col min="5399" max="5399" width="31.44140625" customWidth="1"/>
    <col min="5400" max="5400" width="21.109375" customWidth="1"/>
    <col min="5401" max="5401" width="24.109375" customWidth="1"/>
    <col min="5402" max="5402" width="31.44140625" customWidth="1"/>
    <col min="5403" max="5632" width="10.6640625" customWidth="1"/>
    <col min="5633" max="5633" width="10.44140625" customWidth="1"/>
    <col min="5634" max="5634" width="0.6640625" customWidth="1"/>
    <col min="5635" max="5635" width="2.33203125" customWidth="1"/>
    <col min="5636" max="5636" width="5.33203125" customWidth="1"/>
    <col min="5637" max="5637" width="34.44140625" customWidth="1"/>
    <col min="5638" max="5638" width="4.44140625" customWidth="1"/>
    <col min="5639" max="5639" width="3" customWidth="1"/>
    <col min="5640" max="5640" width="8.77734375" customWidth="1"/>
    <col min="5641" max="5641" width="0.44140625" customWidth="1"/>
    <col min="5642" max="5642" width="8.6640625" customWidth="1"/>
    <col min="5643" max="5643" width="3" customWidth="1"/>
    <col min="5644" max="5644" width="6" customWidth="1"/>
    <col min="5645" max="5645" width="14" customWidth="1"/>
    <col min="5646" max="5646" width="11.6640625" customWidth="1"/>
    <col min="5647" max="5647" width="1.33203125" customWidth="1"/>
    <col min="5648" max="5648" width="15.109375" customWidth="1"/>
    <col min="5649" max="5649" width="19.6640625" customWidth="1"/>
    <col min="5650" max="5650" width="14.33203125" customWidth="1"/>
    <col min="5651" max="5651" width="23.33203125" customWidth="1"/>
    <col min="5652" max="5652" width="14" customWidth="1"/>
    <col min="5653" max="5653" width="10" customWidth="1"/>
    <col min="5654" max="5654" width="12.33203125" customWidth="1"/>
    <col min="5655" max="5655" width="31.44140625" customWidth="1"/>
    <col min="5656" max="5656" width="21.109375" customWidth="1"/>
    <col min="5657" max="5657" width="24.109375" customWidth="1"/>
    <col min="5658" max="5658" width="31.44140625" customWidth="1"/>
    <col min="5659" max="5888" width="10.6640625" customWidth="1"/>
    <col min="5889" max="5889" width="10.44140625" customWidth="1"/>
    <col min="5890" max="5890" width="0.6640625" customWidth="1"/>
    <col min="5891" max="5891" width="2.33203125" customWidth="1"/>
    <col min="5892" max="5892" width="5.33203125" customWidth="1"/>
    <col min="5893" max="5893" width="34.44140625" customWidth="1"/>
    <col min="5894" max="5894" width="4.44140625" customWidth="1"/>
    <col min="5895" max="5895" width="3" customWidth="1"/>
    <col min="5896" max="5896" width="8.77734375" customWidth="1"/>
    <col min="5897" max="5897" width="0.44140625" customWidth="1"/>
    <col min="5898" max="5898" width="8.6640625" customWidth="1"/>
    <col min="5899" max="5899" width="3" customWidth="1"/>
    <col min="5900" max="5900" width="6" customWidth="1"/>
    <col min="5901" max="5901" width="14" customWidth="1"/>
    <col min="5902" max="5902" width="11.6640625" customWidth="1"/>
    <col min="5903" max="5903" width="1.33203125" customWidth="1"/>
    <col min="5904" max="5904" width="15.109375" customWidth="1"/>
    <col min="5905" max="5905" width="19.6640625" customWidth="1"/>
    <col min="5906" max="5906" width="14.33203125" customWidth="1"/>
    <col min="5907" max="5907" width="23.33203125" customWidth="1"/>
    <col min="5908" max="5908" width="14" customWidth="1"/>
    <col min="5909" max="5909" width="10" customWidth="1"/>
    <col min="5910" max="5910" width="12.33203125" customWidth="1"/>
    <col min="5911" max="5911" width="31.44140625" customWidth="1"/>
    <col min="5912" max="5912" width="21.109375" customWidth="1"/>
    <col min="5913" max="5913" width="24.109375" customWidth="1"/>
    <col min="5914" max="5914" width="31.44140625" customWidth="1"/>
    <col min="5915" max="6144" width="10.6640625" customWidth="1"/>
    <col min="6145" max="6145" width="10.44140625" customWidth="1"/>
    <col min="6146" max="6146" width="0.6640625" customWidth="1"/>
    <col min="6147" max="6147" width="2.33203125" customWidth="1"/>
    <col min="6148" max="6148" width="5.33203125" customWidth="1"/>
    <col min="6149" max="6149" width="34.44140625" customWidth="1"/>
    <col min="6150" max="6150" width="4.44140625" customWidth="1"/>
    <col min="6151" max="6151" width="3" customWidth="1"/>
    <col min="6152" max="6152" width="8.77734375" customWidth="1"/>
    <col min="6153" max="6153" width="0.44140625" customWidth="1"/>
    <col min="6154" max="6154" width="8.6640625" customWidth="1"/>
    <col min="6155" max="6155" width="3" customWidth="1"/>
    <col min="6156" max="6156" width="6" customWidth="1"/>
    <col min="6157" max="6157" width="14" customWidth="1"/>
    <col min="6158" max="6158" width="11.6640625" customWidth="1"/>
    <col min="6159" max="6159" width="1.33203125" customWidth="1"/>
    <col min="6160" max="6160" width="15.109375" customWidth="1"/>
    <col min="6161" max="6161" width="19.6640625" customWidth="1"/>
    <col min="6162" max="6162" width="14.33203125" customWidth="1"/>
    <col min="6163" max="6163" width="23.33203125" customWidth="1"/>
    <col min="6164" max="6164" width="14" customWidth="1"/>
    <col min="6165" max="6165" width="10" customWidth="1"/>
    <col min="6166" max="6166" width="12.33203125" customWidth="1"/>
    <col min="6167" max="6167" width="31.44140625" customWidth="1"/>
    <col min="6168" max="6168" width="21.109375" customWidth="1"/>
    <col min="6169" max="6169" width="24.109375" customWidth="1"/>
    <col min="6170" max="6170" width="31.44140625" customWidth="1"/>
    <col min="6171" max="6400" width="10.6640625" customWidth="1"/>
    <col min="6401" max="6401" width="10.44140625" customWidth="1"/>
    <col min="6402" max="6402" width="0.6640625" customWidth="1"/>
    <col min="6403" max="6403" width="2.33203125" customWidth="1"/>
    <col min="6404" max="6404" width="5.33203125" customWidth="1"/>
    <col min="6405" max="6405" width="34.44140625" customWidth="1"/>
    <col min="6406" max="6406" width="4.44140625" customWidth="1"/>
    <col min="6407" max="6407" width="3" customWidth="1"/>
    <col min="6408" max="6408" width="8.77734375" customWidth="1"/>
    <col min="6409" max="6409" width="0.44140625" customWidth="1"/>
    <col min="6410" max="6410" width="8.6640625" customWidth="1"/>
    <col min="6411" max="6411" width="3" customWidth="1"/>
    <col min="6412" max="6412" width="6" customWidth="1"/>
    <col min="6413" max="6413" width="14" customWidth="1"/>
    <col min="6414" max="6414" width="11.6640625" customWidth="1"/>
    <col min="6415" max="6415" width="1.33203125" customWidth="1"/>
    <col min="6416" max="6416" width="15.109375" customWidth="1"/>
    <col min="6417" max="6417" width="19.6640625" customWidth="1"/>
    <col min="6418" max="6418" width="14.33203125" customWidth="1"/>
    <col min="6419" max="6419" width="23.33203125" customWidth="1"/>
    <col min="6420" max="6420" width="14" customWidth="1"/>
    <col min="6421" max="6421" width="10" customWidth="1"/>
    <col min="6422" max="6422" width="12.33203125" customWidth="1"/>
    <col min="6423" max="6423" width="31.44140625" customWidth="1"/>
    <col min="6424" max="6424" width="21.109375" customWidth="1"/>
    <col min="6425" max="6425" width="24.109375" customWidth="1"/>
    <col min="6426" max="6426" width="31.44140625" customWidth="1"/>
    <col min="6427" max="6656" width="10.6640625" customWidth="1"/>
    <col min="6657" max="6657" width="10.44140625" customWidth="1"/>
    <col min="6658" max="6658" width="0.6640625" customWidth="1"/>
    <col min="6659" max="6659" width="2.33203125" customWidth="1"/>
    <col min="6660" max="6660" width="5.33203125" customWidth="1"/>
    <col min="6661" max="6661" width="34.44140625" customWidth="1"/>
    <col min="6662" max="6662" width="4.44140625" customWidth="1"/>
    <col min="6663" max="6663" width="3" customWidth="1"/>
    <col min="6664" max="6664" width="8.77734375" customWidth="1"/>
    <col min="6665" max="6665" width="0.44140625" customWidth="1"/>
    <col min="6666" max="6666" width="8.6640625" customWidth="1"/>
    <col min="6667" max="6667" width="3" customWidth="1"/>
    <col min="6668" max="6668" width="6" customWidth="1"/>
    <col min="6669" max="6669" width="14" customWidth="1"/>
    <col min="6670" max="6670" width="11.6640625" customWidth="1"/>
    <col min="6671" max="6671" width="1.33203125" customWidth="1"/>
    <col min="6672" max="6672" width="15.109375" customWidth="1"/>
    <col min="6673" max="6673" width="19.6640625" customWidth="1"/>
    <col min="6674" max="6674" width="14.33203125" customWidth="1"/>
    <col min="6675" max="6675" width="23.33203125" customWidth="1"/>
    <col min="6676" max="6676" width="14" customWidth="1"/>
    <col min="6677" max="6677" width="10" customWidth="1"/>
    <col min="6678" max="6678" width="12.33203125" customWidth="1"/>
    <col min="6679" max="6679" width="31.44140625" customWidth="1"/>
    <col min="6680" max="6680" width="21.109375" customWidth="1"/>
    <col min="6681" max="6681" width="24.109375" customWidth="1"/>
    <col min="6682" max="6682" width="31.44140625" customWidth="1"/>
    <col min="6683" max="6912" width="10.6640625" customWidth="1"/>
    <col min="6913" max="6913" width="10.44140625" customWidth="1"/>
    <col min="6914" max="6914" width="0.6640625" customWidth="1"/>
    <col min="6915" max="6915" width="2.33203125" customWidth="1"/>
    <col min="6916" max="6916" width="5.33203125" customWidth="1"/>
    <col min="6917" max="6917" width="34.44140625" customWidth="1"/>
    <col min="6918" max="6918" width="4.44140625" customWidth="1"/>
    <col min="6919" max="6919" width="3" customWidth="1"/>
    <col min="6920" max="6920" width="8.77734375" customWidth="1"/>
    <col min="6921" max="6921" width="0.44140625" customWidth="1"/>
    <col min="6922" max="6922" width="8.6640625" customWidth="1"/>
    <col min="6923" max="6923" width="3" customWidth="1"/>
    <col min="6924" max="6924" width="6" customWidth="1"/>
    <col min="6925" max="6925" width="14" customWidth="1"/>
    <col min="6926" max="6926" width="11.6640625" customWidth="1"/>
    <col min="6927" max="6927" width="1.33203125" customWidth="1"/>
    <col min="6928" max="6928" width="15.109375" customWidth="1"/>
    <col min="6929" max="6929" width="19.6640625" customWidth="1"/>
    <col min="6930" max="6930" width="14.33203125" customWidth="1"/>
    <col min="6931" max="6931" width="23.33203125" customWidth="1"/>
    <col min="6932" max="6932" width="14" customWidth="1"/>
    <col min="6933" max="6933" width="10" customWidth="1"/>
    <col min="6934" max="6934" width="12.33203125" customWidth="1"/>
    <col min="6935" max="6935" width="31.44140625" customWidth="1"/>
    <col min="6936" max="6936" width="21.109375" customWidth="1"/>
    <col min="6937" max="6937" width="24.109375" customWidth="1"/>
    <col min="6938" max="6938" width="31.44140625" customWidth="1"/>
    <col min="6939" max="7168" width="10.6640625" customWidth="1"/>
    <col min="7169" max="7169" width="10.44140625" customWidth="1"/>
    <col min="7170" max="7170" width="0.6640625" customWidth="1"/>
    <col min="7171" max="7171" width="2.33203125" customWidth="1"/>
    <col min="7172" max="7172" width="5.33203125" customWidth="1"/>
    <col min="7173" max="7173" width="34.44140625" customWidth="1"/>
    <col min="7174" max="7174" width="4.44140625" customWidth="1"/>
    <col min="7175" max="7175" width="3" customWidth="1"/>
    <col min="7176" max="7176" width="8.77734375" customWidth="1"/>
    <col min="7177" max="7177" width="0.44140625" customWidth="1"/>
    <col min="7178" max="7178" width="8.6640625" customWidth="1"/>
    <col min="7179" max="7179" width="3" customWidth="1"/>
    <col min="7180" max="7180" width="6" customWidth="1"/>
    <col min="7181" max="7181" width="14" customWidth="1"/>
    <col min="7182" max="7182" width="11.6640625" customWidth="1"/>
    <col min="7183" max="7183" width="1.33203125" customWidth="1"/>
    <col min="7184" max="7184" width="15.109375" customWidth="1"/>
    <col min="7185" max="7185" width="19.6640625" customWidth="1"/>
    <col min="7186" max="7186" width="14.33203125" customWidth="1"/>
    <col min="7187" max="7187" width="23.33203125" customWidth="1"/>
    <col min="7188" max="7188" width="14" customWidth="1"/>
    <col min="7189" max="7189" width="10" customWidth="1"/>
    <col min="7190" max="7190" width="12.33203125" customWidth="1"/>
    <col min="7191" max="7191" width="31.44140625" customWidth="1"/>
    <col min="7192" max="7192" width="21.109375" customWidth="1"/>
    <col min="7193" max="7193" width="24.109375" customWidth="1"/>
    <col min="7194" max="7194" width="31.44140625" customWidth="1"/>
    <col min="7195" max="7424" width="10.6640625" customWidth="1"/>
    <col min="7425" max="7425" width="10.44140625" customWidth="1"/>
    <col min="7426" max="7426" width="0.6640625" customWidth="1"/>
    <col min="7427" max="7427" width="2.33203125" customWidth="1"/>
    <col min="7428" max="7428" width="5.33203125" customWidth="1"/>
    <col min="7429" max="7429" width="34.44140625" customWidth="1"/>
    <col min="7430" max="7430" width="4.44140625" customWidth="1"/>
    <col min="7431" max="7431" width="3" customWidth="1"/>
    <col min="7432" max="7432" width="8.77734375" customWidth="1"/>
    <col min="7433" max="7433" width="0.44140625" customWidth="1"/>
    <col min="7434" max="7434" width="8.6640625" customWidth="1"/>
    <col min="7435" max="7435" width="3" customWidth="1"/>
    <col min="7436" max="7436" width="6" customWidth="1"/>
    <col min="7437" max="7437" width="14" customWidth="1"/>
    <col min="7438" max="7438" width="11.6640625" customWidth="1"/>
    <col min="7439" max="7439" width="1.33203125" customWidth="1"/>
    <col min="7440" max="7440" width="15.109375" customWidth="1"/>
    <col min="7441" max="7441" width="19.6640625" customWidth="1"/>
    <col min="7442" max="7442" width="14.33203125" customWidth="1"/>
    <col min="7443" max="7443" width="23.33203125" customWidth="1"/>
    <col min="7444" max="7444" width="14" customWidth="1"/>
    <col min="7445" max="7445" width="10" customWidth="1"/>
    <col min="7446" max="7446" width="12.33203125" customWidth="1"/>
    <col min="7447" max="7447" width="31.44140625" customWidth="1"/>
    <col min="7448" max="7448" width="21.109375" customWidth="1"/>
    <col min="7449" max="7449" width="24.109375" customWidth="1"/>
    <col min="7450" max="7450" width="31.44140625" customWidth="1"/>
    <col min="7451" max="7680" width="10.6640625" customWidth="1"/>
    <col min="7681" max="7681" width="10.44140625" customWidth="1"/>
    <col min="7682" max="7682" width="0.6640625" customWidth="1"/>
    <col min="7683" max="7683" width="2.33203125" customWidth="1"/>
    <col min="7684" max="7684" width="5.33203125" customWidth="1"/>
    <col min="7685" max="7685" width="34.44140625" customWidth="1"/>
    <col min="7686" max="7686" width="4.44140625" customWidth="1"/>
    <col min="7687" max="7687" width="3" customWidth="1"/>
    <col min="7688" max="7688" width="8.77734375" customWidth="1"/>
    <col min="7689" max="7689" width="0.44140625" customWidth="1"/>
    <col min="7690" max="7690" width="8.6640625" customWidth="1"/>
    <col min="7691" max="7691" width="3" customWidth="1"/>
    <col min="7692" max="7692" width="6" customWidth="1"/>
    <col min="7693" max="7693" width="14" customWidth="1"/>
    <col min="7694" max="7694" width="11.6640625" customWidth="1"/>
    <col min="7695" max="7695" width="1.33203125" customWidth="1"/>
    <col min="7696" max="7696" width="15.109375" customWidth="1"/>
    <col min="7697" max="7697" width="19.6640625" customWidth="1"/>
    <col min="7698" max="7698" width="14.33203125" customWidth="1"/>
    <col min="7699" max="7699" width="23.33203125" customWidth="1"/>
    <col min="7700" max="7700" width="14" customWidth="1"/>
    <col min="7701" max="7701" width="10" customWidth="1"/>
    <col min="7702" max="7702" width="12.33203125" customWidth="1"/>
    <col min="7703" max="7703" width="31.44140625" customWidth="1"/>
    <col min="7704" max="7704" width="21.109375" customWidth="1"/>
    <col min="7705" max="7705" width="24.109375" customWidth="1"/>
    <col min="7706" max="7706" width="31.44140625" customWidth="1"/>
    <col min="7707" max="7936" width="10.6640625" customWidth="1"/>
    <col min="7937" max="7937" width="10.44140625" customWidth="1"/>
    <col min="7938" max="7938" width="0.6640625" customWidth="1"/>
    <col min="7939" max="7939" width="2.33203125" customWidth="1"/>
    <col min="7940" max="7940" width="5.33203125" customWidth="1"/>
    <col min="7941" max="7941" width="34.44140625" customWidth="1"/>
    <col min="7942" max="7942" width="4.44140625" customWidth="1"/>
    <col min="7943" max="7943" width="3" customWidth="1"/>
    <col min="7944" max="7944" width="8.77734375" customWidth="1"/>
    <col min="7945" max="7945" width="0.44140625" customWidth="1"/>
    <col min="7946" max="7946" width="8.6640625" customWidth="1"/>
    <col min="7947" max="7947" width="3" customWidth="1"/>
    <col min="7948" max="7948" width="6" customWidth="1"/>
    <col min="7949" max="7949" width="14" customWidth="1"/>
    <col min="7950" max="7950" width="11.6640625" customWidth="1"/>
    <col min="7951" max="7951" width="1.33203125" customWidth="1"/>
    <col min="7952" max="7952" width="15.109375" customWidth="1"/>
    <col min="7953" max="7953" width="19.6640625" customWidth="1"/>
    <col min="7954" max="7954" width="14.33203125" customWidth="1"/>
    <col min="7955" max="7955" width="23.33203125" customWidth="1"/>
    <col min="7956" max="7956" width="14" customWidth="1"/>
    <col min="7957" max="7957" width="10" customWidth="1"/>
    <col min="7958" max="7958" width="12.33203125" customWidth="1"/>
    <col min="7959" max="7959" width="31.44140625" customWidth="1"/>
    <col min="7960" max="7960" width="21.109375" customWidth="1"/>
    <col min="7961" max="7961" width="24.109375" customWidth="1"/>
    <col min="7962" max="7962" width="31.44140625" customWidth="1"/>
    <col min="7963" max="8192" width="10.6640625" customWidth="1"/>
    <col min="8193" max="8193" width="10.44140625" customWidth="1"/>
    <col min="8194" max="8194" width="0.6640625" customWidth="1"/>
    <col min="8195" max="8195" width="2.33203125" customWidth="1"/>
    <col min="8196" max="8196" width="5.33203125" customWidth="1"/>
    <col min="8197" max="8197" width="34.44140625" customWidth="1"/>
    <col min="8198" max="8198" width="4.44140625" customWidth="1"/>
    <col min="8199" max="8199" width="3" customWidth="1"/>
    <col min="8200" max="8200" width="8.77734375" customWidth="1"/>
    <col min="8201" max="8201" width="0.44140625" customWidth="1"/>
    <col min="8202" max="8202" width="8.6640625" customWidth="1"/>
    <col min="8203" max="8203" width="3" customWidth="1"/>
    <col min="8204" max="8204" width="6" customWidth="1"/>
    <col min="8205" max="8205" width="14" customWidth="1"/>
    <col min="8206" max="8206" width="11.6640625" customWidth="1"/>
    <col min="8207" max="8207" width="1.33203125" customWidth="1"/>
    <col min="8208" max="8208" width="15.109375" customWidth="1"/>
    <col min="8209" max="8209" width="19.6640625" customWidth="1"/>
    <col min="8210" max="8210" width="14.33203125" customWidth="1"/>
    <col min="8211" max="8211" width="23.33203125" customWidth="1"/>
    <col min="8212" max="8212" width="14" customWidth="1"/>
    <col min="8213" max="8213" width="10" customWidth="1"/>
    <col min="8214" max="8214" width="12.33203125" customWidth="1"/>
    <col min="8215" max="8215" width="31.44140625" customWidth="1"/>
    <col min="8216" max="8216" width="21.109375" customWidth="1"/>
    <col min="8217" max="8217" width="24.109375" customWidth="1"/>
    <col min="8218" max="8218" width="31.44140625" customWidth="1"/>
    <col min="8219" max="8448" width="10.6640625" customWidth="1"/>
    <col min="8449" max="8449" width="10.44140625" customWidth="1"/>
    <col min="8450" max="8450" width="0.6640625" customWidth="1"/>
    <col min="8451" max="8451" width="2.33203125" customWidth="1"/>
    <col min="8452" max="8452" width="5.33203125" customWidth="1"/>
    <col min="8453" max="8453" width="34.44140625" customWidth="1"/>
    <col min="8454" max="8454" width="4.44140625" customWidth="1"/>
    <col min="8455" max="8455" width="3" customWidth="1"/>
    <col min="8456" max="8456" width="8.77734375" customWidth="1"/>
    <col min="8457" max="8457" width="0.44140625" customWidth="1"/>
    <col min="8458" max="8458" width="8.6640625" customWidth="1"/>
    <col min="8459" max="8459" width="3" customWidth="1"/>
    <col min="8460" max="8460" width="6" customWidth="1"/>
    <col min="8461" max="8461" width="14" customWidth="1"/>
    <col min="8462" max="8462" width="11.6640625" customWidth="1"/>
    <col min="8463" max="8463" width="1.33203125" customWidth="1"/>
    <col min="8464" max="8464" width="15.109375" customWidth="1"/>
    <col min="8465" max="8465" width="19.6640625" customWidth="1"/>
    <col min="8466" max="8466" width="14.33203125" customWidth="1"/>
    <col min="8467" max="8467" width="23.33203125" customWidth="1"/>
    <col min="8468" max="8468" width="14" customWidth="1"/>
    <col min="8469" max="8469" width="10" customWidth="1"/>
    <col min="8470" max="8470" width="12.33203125" customWidth="1"/>
    <col min="8471" max="8471" width="31.44140625" customWidth="1"/>
    <col min="8472" max="8472" width="21.109375" customWidth="1"/>
    <col min="8473" max="8473" width="24.109375" customWidth="1"/>
    <col min="8474" max="8474" width="31.44140625" customWidth="1"/>
    <col min="8475" max="8704" width="10.6640625" customWidth="1"/>
    <col min="8705" max="8705" width="10.44140625" customWidth="1"/>
    <col min="8706" max="8706" width="0.6640625" customWidth="1"/>
    <col min="8707" max="8707" width="2.33203125" customWidth="1"/>
    <col min="8708" max="8708" width="5.33203125" customWidth="1"/>
    <col min="8709" max="8709" width="34.44140625" customWidth="1"/>
    <col min="8710" max="8710" width="4.44140625" customWidth="1"/>
    <col min="8711" max="8711" width="3" customWidth="1"/>
    <col min="8712" max="8712" width="8.77734375" customWidth="1"/>
    <col min="8713" max="8713" width="0.44140625" customWidth="1"/>
    <col min="8714" max="8714" width="8.6640625" customWidth="1"/>
    <col min="8715" max="8715" width="3" customWidth="1"/>
    <col min="8716" max="8716" width="6" customWidth="1"/>
    <col min="8717" max="8717" width="14" customWidth="1"/>
    <col min="8718" max="8718" width="11.6640625" customWidth="1"/>
    <col min="8719" max="8719" width="1.33203125" customWidth="1"/>
    <col min="8720" max="8720" width="15.109375" customWidth="1"/>
    <col min="8721" max="8721" width="19.6640625" customWidth="1"/>
    <col min="8722" max="8722" width="14.33203125" customWidth="1"/>
    <col min="8723" max="8723" width="23.33203125" customWidth="1"/>
    <col min="8724" max="8724" width="14" customWidth="1"/>
    <col min="8725" max="8725" width="10" customWidth="1"/>
    <col min="8726" max="8726" width="12.33203125" customWidth="1"/>
    <col min="8727" max="8727" width="31.44140625" customWidth="1"/>
    <col min="8728" max="8728" width="21.109375" customWidth="1"/>
    <col min="8729" max="8729" width="24.109375" customWidth="1"/>
    <col min="8730" max="8730" width="31.44140625" customWidth="1"/>
    <col min="8731" max="8960" width="10.6640625" customWidth="1"/>
    <col min="8961" max="8961" width="10.44140625" customWidth="1"/>
    <col min="8962" max="8962" width="0.6640625" customWidth="1"/>
    <col min="8963" max="8963" width="2.33203125" customWidth="1"/>
    <col min="8964" max="8964" width="5.33203125" customWidth="1"/>
    <col min="8965" max="8965" width="34.44140625" customWidth="1"/>
    <col min="8966" max="8966" width="4.44140625" customWidth="1"/>
    <col min="8967" max="8967" width="3" customWidth="1"/>
    <col min="8968" max="8968" width="8.77734375" customWidth="1"/>
    <col min="8969" max="8969" width="0.44140625" customWidth="1"/>
    <col min="8970" max="8970" width="8.6640625" customWidth="1"/>
    <col min="8971" max="8971" width="3" customWidth="1"/>
    <col min="8972" max="8972" width="6" customWidth="1"/>
    <col min="8973" max="8973" width="14" customWidth="1"/>
    <col min="8974" max="8974" width="11.6640625" customWidth="1"/>
    <col min="8975" max="8975" width="1.33203125" customWidth="1"/>
    <col min="8976" max="8976" width="15.109375" customWidth="1"/>
    <col min="8977" max="8977" width="19.6640625" customWidth="1"/>
    <col min="8978" max="8978" width="14.33203125" customWidth="1"/>
    <col min="8979" max="8979" width="23.33203125" customWidth="1"/>
    <col min="8980" max="8980" width="14" customWidth="1"/>
    <col min="8981" max="8981" width="10" customWidth="1"/>
    <col min="8982" max="8982" width="12.33203125" customWidth="1"/>
    <col min="8983" max="8983" width="31.44140625" customWidth="1"/>
    <col min="8984" max="8984" width="21.109375" customWidth="1"/>
    <col min="8985" max="8985" width="24.109375" customWidth="1"/>
    <col min="8986" max="8986" width="31.44140625" customWidth="1"/>
    <col min="8987" max="9216" width="10.6640625" customWidth="1"/>
    <col min="9217" max="9217" width="10.44140625" customWidth="1"/>
    <col min="9218" max="9218" width="0.6640625" customWidth="1"/>
    <col min="9219" max="9219" width="2.33203125" customWidth="1"/>
    <col min="9220" max="9220" width="5.33203125" customWidth="1"/>
    <col min="9221" max="9221" width="34.44140625" customWidth="1"/>
    <col min="9222" max="9222" width="4.44140625" customWidth="1"/>
    <col min="9223" max="9223" width="3" customWidth="1"/>
    <col min="9224" max="9224" width="8.77734375" customWidth="1"/>
    <col min="9225" max="9225" width="0.44140625" customWidth="1"/>
    <col min="9226" max="9226" width="8.6640625" customWidth="1"/>
    <col min="9227" max="9227" width="3" customWidth="1"/>
    <col min="9228" max="9228" width="6" customWidth="1"/>
    <col min="9229" max="9229" width="14" customWidth="1"/>
    <col min="9230" max="9230" width="11.6640625" customWidth="1"/>
    <col min="9231" max="9231" width="1.33203125" customWidth="1"/>
    <col min="9232" max="9232" width="15.109375" customWidth="1"/>
    <col min="9233" max="9233" width="19.6640625" customWidth="1"/>
    <col min="9234" max="9234" width="14.33203125" customWidth="1"/>
    <col min="9235" max="9235" width="23.33203125" customWidth="1"/>
    <col min="9236" max="9236" width="14" customWidth="1"/>
    <col min="9237" max="9237" width="10" customWidth="1"/>
    <col min="9238" max="9238" width="12.33203125" customWidth="1"/>
    <col min="9239" max="9239" width="31.44140625" customWidth="1"/>
    <col min="9240" max="9240" width="21.109375" customWidth="1"/>
    <col min="9241" max="9241" width="24.109375" customWidth="1"/>
    <col min="9242" max="9242" width="31.44140625" customWidth="1"/>
    <col min="9243" max="9472" width="10.6640625" customWidth="1"/>
    <col min="9473" max="9473" width="10.44140625" customWidth="1"/>
    <col min="9474" max="9474" width="0.6640625" customWidth="1"/>
    <col min="9475" max="9475" width="2.33203125" customWidth="1"/>
    <col min="9476" max="9476" width="5.33203125" customWidth="1"/>
    <col min="9477" max="9477" width="34.44140625" customWidth="1"/>
    <col min="9478" max="9478" width="4.44140625" customWidth="1"/>
    <col min="9479" max="9479" width="3" customWidth="1"/>
    <col min="9480" max="9480" width="8.77734375" customWidth="1"/>
    <col min="9481" max="9481" width="0.44140625" customWidth="1"/>
    <col min="9482" max="9482" width="8.6640625" customWidth="1"/>
    <col min="9483" max="9483" width="3" customWidth="1"/>
    <col min="9484" max="9484" width="6" customWidth="1"/>
    <col min="9485" max="9485" width="14" customWidth="1"/>
    <col min="9486" max="9486" width="11.6640625" customWidth="1"/>
    <col min="9487" max="9487" width="1.33203125" customWidth="1"/>
    <col min="9488" max="9488" width="15.109375" customWidth="1"/>
    <col min="9489" max="9489" width="19.6640625" customWidth="1"/>
    <col min="9490" max="9490" width="14.33203125" customWidth="1"/>
    <col min="9491" max="9491" width="23.33203125" customWidth="1"/>
    <col min="9492" max="9492" width="14" customWidth="1"/>
    <col min="9493" max="9493" width="10" customWidth="1"/>
    <col min="9494" max="9494" width="12.33203125" customWidth="1"/>
    <col min="9495" max="9495" width="31.44140625" customWidth="1"/>
    <col min="9496" max="9496" width="21.109375" customWidth="1"/>
    <col min="9497" max="9497" width="24.109375" customWidth="1"/>
    <col min="9498" max="9498" width="31.44140625" customWidth="1"/>
    <col min="9499" max="9728" width="10.6640625" customWidth="1"/>
    <col min="9729" max="9729" width="10.44140625" customWidth="1"/>
    <col min="9730" max="9730" width="0.6640625" customWidth="1"/>
    <col min="9731" max="9731" width="2.33203125" customWidth="1"/>
    <col min="9732" max="9732" width="5.33203125" customWidth="1"/>
    <col min="9733" max="9733" width="34.44140625" customWidth="1"/>
    <col min="9734" max="9734" width="4.44140625" customWidth="1"/>
    <col min="9735" max="9735" width="3" customWidth="1"/>
    <col min="9736" max="9736" width="8.77734375" customWidth="1"/>
    <col min="9737" max="9737" width="0.44140625" customWidth="1"/>
    <col min="9738" max="9738" width="8.6640625" customWidth="1"/>
    <col min="9739" max="9739" width="3" customWidth="1"/>
    <col min="9740" max="9740" width="6" customWidth="1"/>
    <col min="9741" max="9741" width="14" customWidth="1"/>
    <col min="9742" max="9742" width="11.6640625" customWidth="1"/>
    <col min="9743" max="9743" width="1.33203125" customWidth="1"/>
    <col min="9744" max="9744" width="15.109375" customWidth="1"/>
    <col min="9745" max="9745" width="19.6640625" customWidth="1"/>
    <col min="9746" max="9746" width="14.33203125" customWidth="1"/>
    <col min="9747" max="9747" width="23.33203125" customWidth="1"/>
    <col min="9748" max="9748" width="14" customWidth="1"/>
    <col min="9749" max="9749" width="10" customWidth="1"/>
    <col min="9750" max="9750" width="12.33203125" customWidth="1"/>
    <col min="9751" max="9751" width="31.44140625" customWidth="1"/>
    <col min="9752" max="9752" width="21.109375" customWidth="1"/>
    <col min="9753" max="9753" width="24.109375" customWidth="1"/>
    <col min="9754" max="9754" width="31.44140625" customWidth="1"/>
    <col min="9755" max="9984" width="10.6640625" customWidth="1"/>
    <col min="9985" max="9985" width="10.44140625" customWidth="1"/>
    <col min="9986" max="9986" width="0.6640625" customWidth="1"/>
    <col min="9987" max="9987" width="2.33203125" customWidth="1"/>
    <col min="9988" max="9988" width="5.33203125" customWidth="1"/>
    <col min="9989" max="9989" width="34.44140625" customWidth="1"/>
    <col min="9990" max="9990" width="4.44140625" customWidth="1"/>
    <col min="9991" max="9991" width="3" customWidth="1"/>
    <col min="9992" max="9992" width="8.77734375" customWidth="1"/>
    <col min="9993" max="9993" width="0.44140625" customWidth="1"/>
    <col min="9994" max="9994" width="8.6640625" customWidth="1"/>
    <col min="9995" max="9995" width="3" customWidth="1"/>
    <col min="9996" max="9996" width="6" customWidth="1"/>
    <col min="9997" max="9997" width="14" customWidth="1"/>
    <col min="9998" max="9998" width="11.6640625" customWidth="1"/>
    <col min="9999" max="9999" width="1.33203125" customWidth="1"/>
    <col min="10000" max="10000" width="15.109375" customWidth="1"/>
    <col min="10001" max="10001" width="19.6640625" customWidth="1"/>
    <col min="10002" max="10002" width="14.33203125" customWidth="1"/>
    <col min="10003" max="10003" width="23.33203125" customWidth="1"/>
    <col min="10004" max="10004" width="14" customWidth="1"/>
    <col min="10005" max="10005" width="10" customWidth="1"/>
    <col min="10006" max="10006" width="12.33203125" customWidth="1"/>
    <col min="10007" max="10007" width="31.44140625" customWidth="1"/>
    <col min="10008" max="10008" width="21.109375" customWidth="1"/>
    <col min="10009" max="10009" width="24.109375" customWidth="1"/>
    <col min="10010" max="10010" width="31.44140625" customWidth="1"/>
    <col min="10011" max="10240" width="10.6640625" customWidth="1"/>
    <col min="10241" max="10241" width="10.44140625" customWidth="1"/>
    <col min="10242" max="10242" width="0.6640625" customWidth="1"/>
    <col min="10243" max="10243" width="2.33203125" customWidth="1"/>
    <col min="10244" max="10244" width="5.33203125" customWidth="1"/>
    <col min="10245" max="10245" width="34.44140625" customWidth="1"/>
    <col min="10246" max="10246" width="4.44140625" customWidth="1"/>
    <col min="10247" max="10247" width="3" customWidth="1"/>
    <col min="10248" max="10248" width="8.77734375" customWidth="1"/>
    <col min="10249" max="10249" width="0.44140625" customWidth="1"/>
    <col min="10250" max="10250" width="8.6640625" customWidth="1"/>
    <col min="10251" max="10251" width="3" customWidth="1"/>
    <col min="10252" max="10252" width="6" customWidth="1"/>
    <col min="10253" max="10253" width="14" customWidth="1"/>
    <col min="10254" max="10254" width="11.6640625" customWidth="1"/>
    <col min="10255" max="10255" width="1.33203125" customWidth="1"/>
    <col min="10256" max="10256" width="15.109375" customWidth="1"/>
    <col min="10257" max="10257" width="19.6640625" customWidth="1"/>
    <col min="10258" max="10258" width="14.33203125" customWidth="1"/>
    <col min="10259" max="10259" width="23.33203125" customWidth="1"/>
    <col min="10260" max="10260" width="14" customWidth="1"/>
    <col min="10261" max="10261" width="10" customWidth="1"/>
    <col min="10262" max="10262" width="12.33203125" customWidth="1"/>
    <col min="10263" max="10263" width="31.44140625" customWidth="1"/>
    <col min="10264" max="10264" width="21.109375" customWidth="1"/>
    <col min="10265" max="10265" width="24.109375" customWidth="1"/>
    <col min="10266" max="10266" width="31.44140625" customWidth="1"/>
    <col min="10267" max="10496" width="10.6640625" customWidth="1"/>
    <col min="10497" max="10497" width="10.44140625" customWidth="1"/>
    <col min="10498" max="10498" width="0.6640625" customWidth="1"/>
    <col min="10499" max="10499" width="2.33203125" customWidth="1"/>
    <col min="10500" max="10500" width="5.33203125" customWidth="1"/>
    <col min="10501" max="10501" width="34.44140625" customWidth="1"/>
    <col min="10502" max="10502" width="4.44140625" customWidth="1"/>
    <col min="10503" max="10503" width="3" customWidth="1"/>
    <col min="10504" max="10504" width="8.77734375" customWidth="1"/>
    <col min="10505" max="10505" width="0.44140625" customWidth="1"/>
    <col min="10506" max="10506" width="8.6640625" customWidth="1"/>
    <col min="10507" max="10507" width="3" customWidth="1"/>
    <col min="10508" max="10508" width="6" customWidth="1"/>
    <col min="10509" max="10509" width="14" customWidth="1"/>
    <col min="10510" max="10510" width="11.6640625" customWidth="1"/>
    <col min="10511" max="10511" width="1.33203125" customWidth="1"/>
    <col min="10512" max="10512" width="15.109375" customWidth="1"/>
    <col min="10513" max="10513" width="19.6640625" customWidth="1"/>
    <col min="10514" max="10514" width="14.33203125" customWidth="1"/>
    <col min="10515" max="10515" width="23.33203125" customWidth="1"/>
    <col min="10516" max="10516" width="14" customWidth="1"/>
    <col min="10517" max="10517" width="10" customWidth="1"/>
    <col min="10518" max="10518" width="12.33203125" customWidth="1"/>
    <col min="10519" max="10519" width="31.44140625" customWidth="1"/>
    <col min="10520" max="10520" width="21.109375" customWidth="1"/>
    <col min="10521" max="10521" width="24.109375" customWidth="1"/>
    <col min="10522" max="10522" width="31.44140625" customWidth="1"/>
    <col min="10523" max="10752" width="10.6640625" customWidth="1"/>
    <col min="10753" max="10753" width="10.44140625" customWidth="1"/>
    <col min="10754" max="10754" width="0.6640625" customWidth="1"/>
    <col min="10755" max="10755" width="2.33203125" customWidth="1"/>
    <col min="10756" max="10756" width="5.33203125" customWidth="1"/>
    <col min="10757" max="10757" width="34.44140625" customWidth="1"/>
    <col min="10758" max="10758" width="4.44140625" customWidth="1"/>
    <col min="10759" max="10759" width="3" customWidth="1"/>
    <col min="10760" max="10760" width="8.77734375" customWidth="1"/>
    <col min="10761" max="10761" width="0.44140625" customWidth="1"/>
    <col min="10762" max="10762" width="8.6640625" customWidth="1"/>
    <col min="10763" max="10763" width="3" customWidth="1"/>
    <col min="10764" max="10764" width="6" customWidth="1"/>
    <col min="10765" max="10765" width="14" customWidth="1"/>
    <col min="10766" max="10766" width="11.6640625" customWidth="1"/>
    <col min="10767" max="10767" width="1.33203125" customWidth="1"/>
    <col min="10768" max="10768" width="15.109375" customWidth="1"/>
    <col min="10769" max="10769" width="19.6640625" customWidth="1"/>
    <col min="10770" max="10770" width="14.33203125" customWidth="1"/>
    <col min="10771" max="10771" width="23.33203125" customWidth="1"/>
    <col min="10772" max="10772" width="14" customWidth="1"/>
    <col min="10773" max="10773" width="10" customWidth="1"/>
    <col min="10774" max="10774" width="12.33203125" customWidth="1"/>
    <col min="10775" max="10775" width="31.44140625" customWidth="1"/>
    <col min="10776" max="10776" width="21.109375" customWidth="1"/>
    <col min="10777" max="10777" width="24.109375" customWidth="1"/>
    <col min="10778" max="10778" width="31.44140625" customWidth="1"/>
    <col min="10779" max="11008" width="10.6640625" customWidth="1"/>
    <col min="11009" max="11009" width="10.44140625" customWidth="1"/>
    <col min="11010" max="11010" width="0.6640625" customWidth="1"/>
    <col min="11011" max="11011" width="2.33203125" customWidth="1"/>
    <col min="11012" max="11012" width="5.33203125" customWidth="1"/>
    <col min="11013" max="11013" width="34.44140625" customWidth="1"/>
    <col min="11014" max="11014" width="4.44140625" customWidth="1"/>
    <col min="11015" max="11015" width="3" customWidth="1"/>
    <col min="11016" max="11016" width="8.77734375" customWidth="1"/>
    <col min="11017" max="11017" width="0.44140625" customWidth="1"/>
    <col min="11018" max="11018" width="8.6640625" customWidth="1"/>
    <col min="11019" max="11019" width="3" customWidth="1"/>
    <col min="11020" max="11020" width="6" customWidth="1"/>
    <col min="11021" max="11021" width="14" customWidth="1"/>
    <col min="11022" max="11022" width="11.6640625" customWidth="1"/>
    <col min="11023" max="11023" width="1.33203125" customWidth="1"/>
    <col min="11024" max="11024" width="15.109375" customWidth="1"/>
    <col min="11025" max="11025" width="19.6640625" customWidth="1"/>
    <col min="11026" max="11026" width="14.33203125" customWidth="1"/>
    <col min="11027" max="11027" width="23.33203125" customWidth="1"/>
    <col min="11028" max="11028" width="14" customWidth="1"/>
    <col min="11029" max="11029" width="10" customWidth="1"/>
    <col min="11030" max="11030" width="12.33203125" customWidth="1"/>
    <col min="11031" max="11031" width="31.44140625" customWidth="1"/>
    <col min="11032" max="11032" width="21.109375" customWidth="1"/>
    <col min="11033" max="11033" width="24.109375" customWidth="1"/>
    <col min="11034" max="11034" width="31.44140625" customWidth="1"/>
    <col min="11035" max="11264" width="10.6640625" customWidth="1"/>
    <col min="11265" max="11265" width="10.44140625" customWidth="1"/>
    <col min="11266" max="11266" width="0.6640625" customWidth="1"/>
    <col min="11267" max="11267" width="2.33203125" customWidth="1"/>
    <col min="11268" max="11268" width="5.33203125" customWidth="1"/>
    <col min="11269" max="11269" width="34.44140625" customWidth="1"/>
    <col min="11270" max="11270" width="4.44140625" customWidth="1"/>
    <col min="11271" max="11271" width="3" customWidth="1"/>
    <col min="11272" max="11272" width="8.77734375" customWidth="1"/>
    <col min="11273" max="11273" width="0.44140625" customWidth="1"/>
    <col min="11274" max="11274" width="8.6640625" customWidth="1"/>
    <col min="11275" max="11275" width="3" customWidth="1"/>
    <col min="11276" max="11276" width="6" customWidth="1"/>
    <col min="11277" max="11277" width="14" customWidth="1"/>
    <col min="11278" max="11278" width="11.6640625" customWidth="1"/>
    <col min="11279" max="11279" width="1.33203125" customWidth="1"/>
    <col min="11280" max="11280" width="15.109375" customWidth="1"/>
    <col min="11281" max="11281" width="19.6640625" customWidth="1"/>
    <col min="11282" max="11282" width="14.33203125" customWidth="1"/>
    <col min="11283" max="11283" width="23.33203125" customWidth="1"/>
    <col min="11284" max="11284" width="14" customWidth="1"/>
    <col min="11285" max="11285" width="10" customWidth="1"/>
    <col min="11286" max="11286" width="12.33203125" customWidth="1"/>
    <col min="11287" max="11287" width="31.44140625" customWidth="1"/>
    <col min="11288" max="11288" width="21.109375" customWidth="1"/>
    <col min="11289" max="11289" width="24.109375" customWidth="1"/>
    <col min="11290" max="11290" width="31.44140625" customWidth="1"/>
    <col min="11291" max="11520" width="10.6640625" customWidth="1"/>
    <col min="11521" max="11521" width="10.44140625" customWidth="1"/>
    <col min="11522" max="11522" width="0.6640625" customWidth="1"/>
    <col min="11523" max="11523" width="2.33203125" customWidth="1"/>
    <col min="11524" max="11524" width="5.33203125" customWidth="1"/>
    <col min="11525" max="11525" width="34.44140625" customWidth="1"/>
    <col min="11526" max="11526" width="4.44140625" customWidth="1"/>
    <col min="11527" max="11527" width="3" customWidth="1"/>
    <col min="11528" max="11528" width="8.77734375" customWidth="1"/>
    <col min="11529" max="11529" width="0.44140625" customWidth="1"/>
    <col min="11530" max="11530" width="8.6640625" customWidth="1"/>
    <col min="11531" max="11531" width="3" customWidth="1"/>
    <col min="11532" max="11532" width="6" customWidth="1"/>
    <col min="11533" max="11533" width="14" customWidth="1"/>
    <col min="11534" max="11534" width="11.6640625" customWidth="1"/>
    <col min="11535" max="11535" width="1.33203125" customWidth="1"/>
    <col min="11536" max="11536" width="15.109375" customWidth="1"/>
    <col min="11537" max="11537" width="19.6640625" customWidth="1"/>
    <col min="11538" max="11538" width="14.33203125" customWidth="1"/>
    <col min="11539" max="11539" width="23.33203125" customWidth="1"/>
    <col min="11540" max="11540" width="14" customWidth="1"/>
    <col min="11541" max="11541" width="10" customWidth="1"/>
    <col min="11542" max="11542" width="12.33203125" customWidth="1"/>
    <col min="11543" max="11543" width="31.44140625" customWidth="1"/>
    <col min="11544" max="11544" width="21.109375" customWidth="1"/>
    <col min="11545" max="11545" width="24.109375" customWidth="1"/>
    <col min="11546" max="11546" width="31.44140625" customWidth="1"/>
    <col min="11547" max="11776" width="10.6640625" customWidth="1"/>
    <col min="11777" max="11777" width="10.44140625" customWidth="1"/>
    <col min="11778" max="11778" width="0.6640625" customWidth="1"/>
    <col min="11779" max="11779" width="2.33203125" customWidth="1"/>
    <col min="11780" max="11780" width="5.33203125" customWidth="1"/>
    <col min="11781" max="11781" width="34.44140625" customWidth="1"/>
    <col min="11782" max="11782" width="4.44140625" customWidth="1"/>
    <col min="11783" max="11783" width="3" customWidth="1"/>
    <col min="11784" max="11784" width="8.77734375" customWidth="1"/>
    <col min="11785" max="11785" width="0.44140625" customWidth="1"/>
    <col min="11786" max="11786" width="8.6640625" customWidth="1"/>
    <col min="11787" max="11787" width="3" customWidth="1"/>
    <col min="11788" max="11788" width="6" customWidth="1"/>
    <col min="11789" max="11789" width="14" customWidth="1"/>
    <col min="11790" max="11790" width="11.6640625" customWidth="1"/>
    <col min="11791" max="11791" width="1.33203125" customWidth="1"/>
    <col min="11792" max="11792" width="15.109375" customWidth="1"/>
    <col min="11793" max="11793" width="19.6640625" customWidth="1"/>
    <col min="11794" max="11794" width="14.33203125" customWidth="1"/>
    <col min="11795" max="11795" width="23.33203125" customWidth="1"/>
    <col min="11796" max="11796" width="14" customWidth="1"/>
    <col min="11797" max="11797" width="10" customWidth="1"/>
    <col min="11798" max="11798" width="12.33203125" customWidth="1"/>
    <col min="11799" max="11799" width="31.44140625" customWidth="1"/>
    <col min="11800" max="11800" width="21.109375" customWidth="1"/>
    <col min="11801" max="11801" width="24.109375" customWidth="1"/>
    <col min="11802" max="11802" width="31.44140625" customWidth="1"/>
    <col min="11803" max="12032" width="10.6640625" customWidth="1"/>
    <col min="12033" max="12033" width="10.44140625" customWidth="1"/>
    <col min="12034" max="12034" width="0.6640625" customWidth="1"/>
    <col min="12035" max="12035" width="2.33203125" customWidth="1"/>
    <col min="12036" max="12036" width="5.33203125" customWidth="1"/>
    <col min="12037" max="12037" width="34.44140625" customWidth="1"/>
    <col min="12038" max="12038" width="4.44140625" customWidth="1"/>
    <col min="12039" max="12039" width="3" customWidth="1"/>
    <col min="12040" max="12040" width="8.77734375" customWidth="1"/>
    <col min="12041" max="12041" width="0.44140625" customWidth="1"/>
    <col min="12042" max="12042" width="8.6640625" customWidth="1"/>
    <col min="12043" max="12043" width="3" customWidth="1"/>
    <col min="12044" max="12044" width="6" customWidth="1"/>
    <col min="12045" max="12045" width="14" customWidth="1"/>
    <col min="12046" max="12046" width="11.6640625" customWidth="1"/>
    <col min="12047" max="12047" width="1.33203125" customWidth="1"/>
    <col min="12048" max="12048" width="15.109375" customWidth="1"/>
    <col min="12049" max="12049" width="19.6640625" customWidth="1"/>
    <col min="12050" max="12050" width="14.33203125" customWidth="1"/>
    <col min="12051" max="12051" width="23.33203125" customWidth="1"/>
    <col min="12052" max="12052" width="14" customWidth="1"/>
    <col min="12053" max="12053" width="10" customWidth="1"/>
    <col min="12054" max="12054" width="12.33203125" customWidth="1"/>
    <col min="12055" max="12055" width="31.44140625" customWidth="1"/>
    <col min="12056" max="12056" width="21.109375" customWidth="1"/>
    <col min="12057" max="12057" width="24.109375" customWidth="1"/>
    <col min="12058" max="12058" width="31.44140625" customWidth="1"/>
    <col min="12059" max="12288" width="10.6640625" customWidth="1"/>
    <col min="12289" max="12289" width="10.44140625" customWidth="1"/>
    <col min="12290" max="12290" width="0.6640625" customWidth="1"/>
    <col min="12291" max="12291" width="2.33203125" customWidth="1"/>
    <col min="12292" max="12292" width="5.33203125" customWidth="1"/>
    <col min="12293" max="12293" width="34.44140625" customWidth="1"/>
    <col min="12294" max="12294" width="4.44140625" customWidth="1"/>
    <col min="12295" max="12295" width="3" customWidth="1"/>
    <col min="12296" max="12296" width="8.77734375" customWidth="1"/>
    <col min="12297" max="12297" width="0.44140625" customWidth="1"/>
    <col min="12298" max="12298" width="8.6640625" customWidth="1"/>
    <col min="12299" max="12299" width="3" customWidth="1"/>
    <col min="12300" max="12300" width="6" customWidth="1"/>
    <col min="12301" max="12301" width="14" customWidth="1"/>
    <col min="12302" max="12302" width="11.6640625" customWidth="1"/>
    <col min="12303" max="12303" width="1.33203125" customWidth="1"/>
    <col min="12304" max="12304" width="15.109375" customWidth="1"/>
    <col min="12305" max="12305" width="19.6640625" customWidth="1"/>
    <col min="12306" max="12306" width="14.33203125" customWidth="1"/>
    <col min="12307" max="12307" width="23.33203125" customWidth="1"/>
    <col min="12308" max="12308" width="14" customWidth="1"/>
    <col min="12309" max="12309" width="10" customWidth="1"/>
    <col min="12310" max="12310" width="12.33203125" customWidth="1"/>
    <col min="12311" max="12311" width="31.44140625" customWidth="1"/>
    <col min="12312" max="12312" width="21.109375" customWidth="1"/>
    <col min="12313" max="12313" width="24.109375" customWidth="1"/>
    <col min="12314" max="12314" width="31.44140625" customWidth="1"/>
    <col min="12315" max="12544" width="10.6640625" customWidth="1"/>
    <col min="12545" max="12545" width="10.44140625" customWidth="1"/>
    <col min="12546" max="12546" width="0.6640625" customWidth="1"/>
    <col min="12547" max="12547" width="2.33203125" customWidth="1"/>
    <col min="12548" max="12548" width="5.33203125" customWidth="1"/>
    <col min="12549" max="12549" width="34.44140625" customWidth="1"/>
    <col min="12550" max="12550" width="4.44140625" customWidth="1"/>
    <col min="12551" max="12551" width="3" customWidth="1"/>
    <col min="12552" max="12552" width="8.77734375" customWidth="1"/>
    <col min="12553" max="12553" width="0.44140625" customWidth="1"/>
    <col min="12554" max="12554" width="8.6640625" customWidth="1"/>
    <col min="12555" max="12555" width="3" customWidth="1"/>
    <col min="12556" max="12556" width="6" customWidth="1"/>
    <col min="12557" max="12557" width="14" customWidth="1"/>
    <col min="12558" max="12558" width="11.6640625" customWidth="1"/>
    <col min="12559" max="12559" width="1.33203125" customWidth="1"/>
    <col min="12560" max="12560" width="15.109375" customWidth="1"/>
    <col min="12561" max="12561" width="19.6640625" customWidth="1"/>
    <col min="12562" max="12562" width="14.33203125" customWidth="1"/>
    <col min="12563" max="12563" width="23.33203125" customWidth="1"/>
    <col min="12564" max="12564" width="14" customWidth="1"/>
    <col min="12565" max="12565" width="10" customWidth="1"/>
    <col min="12566" max="12566" width="12.33203125" customWidth="1"/>
    <col min="12567" max="12567" width="31.44140625" customWidth="1"/>
    <col min="12568" max="12568" width="21.109375" customWidth="1"/>
    <col min="12569" max="12569" width="24.109375" customWidth="1"/>
    <col min="12570" max="12570" width="31.44140625" customWidth="1"/>
    <col min="12571" max="12800" width="10.6640625" customWidth="1"/>
    <col min="12801" max="12801" width="10.44140625" customWidth="1"/>
    <col min="12802" max="12802" width="0.6640625" customWidth="1"/>
    <col min="12803" max="12803" width="2.33203125" customWidth="1"/>
    <col min="12804" max="12804" width="5.33203125" customWidth="1"/>
    <col min="12805" max="12805" width="34.44140625" customWidth="1"/>
    <col min="12806" max="12806" width="4.44140625" customWidth="1"/>
    <col min="12807" max="12807" width="3" customWidth="1"/>
    <col min="12808" max="12808" width="8.77734375" customWidth="1"/>
    <col min="12809" max="12809" width="0.44140625" customWidth="1"/>
    <col min="12810" max="12810" width="8.6640625" customWidth="1"/>
    <col min="12811" max="12811" width="3" customWidth="1"/>
    <col min="12812" max="12812" width="6" customWidth="1"/>
    <col min="12813" max="12813" width="14" customWidth="1"/>
    <col min="12814" max="12814" width="11.6640625" customWidth="1"/>
    <col min="12815" max="12815" width="1.33203125" customWidth="1"/>
    <col min="12816" max="12816" width="15.109375" customWidth="1"/>
    <col min="12817" max="12817" width="19.6640625" customWidth="1"/>
    <col min="12818" max="12818" width="14.33203125" customWidth="1"/>
    <col min="12819" max="12819" width="23.33203125" customWidth="1"/>
    <col min="12820" max="12820" width="14" customWidth="1"/>
    <col min="12821" max="12821" width="10" customWidth="1"/>
    <col min="12822" max="12822" width="12.33203125" customWidth="1"/>
    <col min="12823" max="12823" width="31.44140625" customWidth="1"/>
    <col min="12824" max="12824" width="21.109375" customWidth="1"/>
    <col min="12825" max="12825" width="24.109375" customWidth="1"/>
    <col min="12826" max="12826" width="31.44140625" customWidth="1"/>
    <col min="12827" max="13056" width="10.6640625" customWidth="1"/>
    <col min="13057" max="13057" width="10.44140625" customWidth="1"/>
    <col min="13058" max="13058" width="0.6640625" customWidth="1"/>
    <col min="13059" max="13059" width="2.33203125" customWidth="1"/>
    <col min="13060" max="13060" width="5.33203125" customWidth="1"/>
    <col min="13061" max="13061" width="34.44140625" customWidth="1"/>
    <col min="13062" max="13062" width="4.44140625" customWidth="1"/>
    <col min="13063" max="13063" width="3" customWidth="1"/>
    <col min="13064" max="13064" width="8.77734375" customWidth="1"/>
    <col min="13065" max="13065" width="0.44140625" customWidth="1"/>
    <col min="13066" max="13066" width="8.6640625" customWidth="1"/>
    <col min="13067" max="13067" width="3" customWidth="1"/>
    <col min="13068" max="13068" width="6" customWidth="1"/>
    <col min="13069" max="13069" width="14" customWidth="1"/>
    <col min="13070" max="13070" width="11.6640625" customWidth="1"/>
    <col min="13071" max="13071" width="1.33203125" customWidth="1"/>
    <col min="13072" max="13072" width="15.109375" customWidth="1"/>
    <col min="13073" max="13073" width="19.6640625" customWidth="1"/>
    <col min="13074" max="13074" width="14.33203125" customWidth="1"/>
    <col min="13075" max="13075" width="23.33203125" customWidth="1"/>
    <col min="13076" max="13076" width="14" customWidth="1"/>
    <col min="13077" max="13077" width="10" customWidth="1"/>
    <col min="13078" max="13078" width="12.33203125" customWidth="1"/>
    <col min="13079" max="13079" width="31.44140625" customWidth="1"/>
    <col min="13080" max="13080" width="21.109375" customWidth="1"/>
    <col min="13081" max="13081" width="24.109375" customWidth="1"/>
    <col min="13082" max="13082" width="31.44140625" customWidth="1"/>
    <col min="13083" max="13312" width="10.6640625" customWidth="1"/>
    <col min="13313" max="13313" width="10.44140625" customWidth="1"/>
    <col min="13314" max="13314" width="0.6640625" customWidth="1"/>
    <col min="13315" max="13315" width="2.33203125" customWidth="1"/>
    <col min="13316" max="13316" width="5.33203125" customWidth="1"/>
    <col min="13317" max="13317" width="34.44140625" customWidth="1"/>
    <col min="13318" max="13318" width="4.44140625" customWidth="1"/>
    <col min="13319" max="13319" width="3" customWidth="1"/>
    <col min="13320" max="13320" width="8.77734375" customWidth="1"/>
    <col min="13321" max="13321" width="0.44140625" customWidth="1"/>
    <col min="13322" max="13322" width="8.6640625" customWidth="1"/>
    <col min="13323" max="13323" width="3" customWidth="1"/>
    <col min="13324" max="13324" width="6" customWidth="1"/>
    <col min="13325" max="13325" width="14" customWidth="1"/>
    <col min="13326" max="13326" width="11.6640625" customWidth="1"/>
    <col min="13327" max="13327" width="1.33203125" customWidth="1"/>
    <col min="13328" max="13328" width="15.109375" customWidth="1"/>
    <col min="13329" max="13329" width="19.6640625" customWidth="1"/>
    <col min="13330" max="13330" width="14.33203125" customWidth="1"/>
    <col min="13331" max="13331" width="23.33203125" customWidth="1"/>
    <col min="13332" max="13332" width="14" customWidth="1"/>
    <col min="13333" max="13333" width="10" customWidth="1"/>
    <col min="13334" max="13334" width="12.33203125" customWidth="1"/>
    <col min="13335" max="13335" width="31.44140625" customWidth="1"/>
    <col min="13336" max="13336" width="21.109375" customWidth="1"/>
    <col min="13337" max="13337" width="24.109375" customWidth="1"/>
    <col min="13338" max="13338" width="31.44140625" customWidth="1"/>
    <col min="13339" max="13568" width="10.6640625" customWidth="1"/>
    <col min="13569" max="13569" width="10.44140625" customWidth="1"/>
    <col min="13570" max="13570" width="0.6640625" customWidth="1"/>
    <col min="13571" max="13571" width="2.33203125" customWidth="1"/>
    <col min="13572" max="13572" width="5.33203125" customWidth="1"/>
    <col min="13573" max="13573" width="34.44140625" customWidth="1"/>
    <col min="13574" max="13574" width="4.44140625" customWidth="1"/>
    <col min="13575" max="13575" width="3" customWidth="1"/>
    <col min="13576" max="13576" width="8.77734375" customWidth="1"/>
    <col min="13577" max="13577" width="0.44140625" customWidth="1"/>
    <col min="13578" max="13578" width="8.6640625" customWidth="1"/>
    <col min="13579" max="13579" width="3" customWidth="1"/>
    <col min="13580" max="13580" width="6" customWidth="1"/>
    <col min="13581" max="13581" width="14" customWidth="1"/>
    <col min="13582" max="13582" width="11.6640625" customWidth="1"/>
    <col min="13583" max="13583" width="1.33203125" customWidth="1"/>
    <col min="13584" max="13584" width="15.109375" customWidth="1"/>
    <col min="13585" max="13585" width="19.6640625" customWidth="1"/>
    <col min="13586" max="13586" width="14.33203125" customWidth="1"/>
    <col min="13587" max="13587" width="23.33203125" customWidth="1"/>
    <col min="13588" max="13588" width="14" customWidth="1"/>
    <col min="13589" max="13589" width="10" customWidth="1"/>
    <col min="13590" max="13590" width="12.33203125" customWidth="1"/>
    <col min="13591" max="13591" width="31.44140625" customWidth="1"/>
    <col min="13592" max="13592" width="21.109375" customWidth="1"/>
    <col min="13593" max="13593" width="24.109375" customWidth="1"/>
    <col min="13594" max="13594" width="31.44140625" customWidth="1"/>
    <col min="13595" max="13824" width="10.6640625" customWidth="1"/>
    <col min="13825" max="13825" width="10.44140625" customWidth="1"/>
    <col min="13826" max="13826" width="0.6640625" customWidth="1"/>
    <col min="13827" max="13827" width="2.33203125" customWidth="1"/>
    <col min="13828" max="13828" width="5.33203125" customWidth="1"/>
    <col min="13829" max="13829" width="34.44140625" customWidth="1"/>
    <col min="13830" max="13830" width="4.44140625" customWidth="1"/>
    <col min="13831" max="13831" width="3" customWidth="1"/>
    <col min="13832" max="13832" width="8.77734375" customWidth="1"/>
    <col min="13833" max="13833" width="0.44140625" customWidth="1"/>
    <col min="13834" max="13834" width="8.6640625" customWidth="1"/>
    <col min="13835" max="13835" width="3" customWidth="1"/>
    <col min="13836" max="13836" width="6" customWidth="1"/>
    <col min="13837" max="13837" width="14" customWidth="1"/>
    <col min="13838" max="13838" width="11.6640625" customWidth="1"/>
    <col min="13839" max="13839" width="1.33203125" customWidth="1"/>
    <col min="13840" max="13840" width="15.109375" customWidth="1"/>
    <col min="13841" max="13841" width="19.6640625" customWidth="1"/>
    <col min="13842" max="13842" width="14.33203125" customWidth="1"/>
    <col min="13843" max="13843" width="23.33203125" customWidth="1"/>
    <col min="13844" max="13844" width="14" customWidth="1"/>
    <col min="13845" max="13845" width="10" customWidth="1"/>
    <col min="13846" max="13846" width="12.33203125" customWidth="1"/>
    <col min="13847" max="13847" width="31.44140625" customWidth="1"/>
    <col min="13848" max="13848" width="21.109375" customWidth="1"/>
    <col min="13849" max="13849" width="24.109375" customWidth="1"/>
    <col min="13850" max="13850" width="31.44140625" customWidth="1"/>
    <col min="13851" max="14080" width="10.6640625" customWidth="1"/>
    <col min="14081" max="14081" width="10.44140625" customWidth="1"/>
    <col min="14082" max="14082" width="0.6640625" customWidth="1"/>
    <col min="14083" max="14083" width="2.33203125" customWidth="1"/>
    <col min="14084" max="14084" width="5.33203125" customWidth="1"/>
    <col min="14085" max="14085" width="34.44140625" customWidth="1"/>
    <col min="14086" max="14086" width="4.44140625" customWidth="1"/>
    <col min="14087" max="14087" width="3" customWidth="1"/>
    <col min="14088" max="14088" width="8.77734375" customWidth="1"/>
    <col min="14089" max="14089" width="0.44140625" customWidth="1"/>
    <col min="14090" max="14090" width="8.6640625" customWidth="1"/>
    <col min="14091" max="14091" width="3" customWidth="1"/>
    <col min="14092" max="14092" width="6" customWidth="1"/>
    <col min="14093" max="14093" width="14" customWidth="1"/>
    <col min="14094" max="14094" width="11.6640625" customWidth="1"/>
    <col min="14095" max="14095" width="1.33203125" customWidth="1"/>
    <col min="14096" max="14096" width="15.109375" customWidth="1"/>
    <col min="14097" max="14097" width="19.6640625" customWidth="1"/>
    <col min="14098" max="14098" width="14.33203125" customWidth="1"/>
    <col min="14099" max="14099" width="23.33203125" customWidth="1"/>
    <col min="14100" max="14100" width="14" customWidth="1"/>
    <col min="14101" max="14101" width="10" customWidth="1"/>
    <col min="14102" max="14102" width="12.33203125" customWidth="1"/>
    <col min="14103" max="14103" width="31.44140625" customWidth="1"/>
    <col min="14104" max="14104" width="21.109375" customWidth="1"/>
    <col min="14105" max="14105" width="24.109375" customWidth="1"/>
    <col min="14106" max="14106" width="31.44140625" customWidth="1"/>
    <col min="14107" max="14336" width="10.6640625" customWidth="1"/>
    <col min="14337" max="14337" width="10.44140625" customWidth="1"/>
    <col min="14338" max="14338" width="0.6640625" customWidth="1"/>
    <col min="14339" max="14339" width="2.33203125" customWidth="1"/>
    <col min="14340" max="14340" width="5.33203125" customWidth="1"/>
    <col min="14341" max="14341" width="34.44140625" customWidth="1"/>
    <col min="14342" max="14342" width="4.44140625" customWidth="1"/>
    <col min="14343" max="14343" width="3" customWidth="1"/>
    <col min="14344" max="14344" width="8.77734375" customWidth="1"/>
    <col min="14345" max="14345" width="0.44140625" customWidth="1"/>
    <col min="14346" max="14346" width="8.6640625" customWidth="1"/>
    <col min="14347" max="14347" width="3" customWidth="1"/>
    <col min="14348" max="14348" width="6" customWidth="1"/>
    <col min="14349" max="14349" width="14" customWidth="1"/>
    <col min="14350" max="14350" width="11.6640625" customWidth="1"/>
    <col min="14351" max="14351" width="1.33203125" customWidth="1"/>
    <col min="14352" max="14352" width="15.109375" customWidth="1"/>
    <col min="14353" max="14353" width="19.6640625" customWidth="1"/>
    <col min="14354" max="14354" width="14.33203125" customWidth="1"/>
    <col min="14355" max="14355" width="23.33203125" customWidth="1"/>
    <col min="14356" max="14356" width="14" customWidth="1"/>
    <col min="14357" max="14357" width="10" customWidth="1"/>
    <col min="14358" max="14358" width="12.33203125" customWidth="1"/>
    <col min="14359" max="14359" width="31.44140625" customWidth="1"/>
    <col min="14360" max="14360" width="21.109375" customWidth="1"/>
    <col min="14361" max="14361" width="24.109375" customWidth="1"/>
    <col min="14362" max="14362" width="31.44140625" customWidth="1"/>
    <col min="14363" max="14592" width="10.6640625" customWidth="1"/>
    <col min="14593" max="14593" width="10.44140625" customWidth="1"/>
    <col min="14594" max="14594" width="0.6640625" customWidth="1"/>
    <col min="14595" max="14595" width="2.33203125" customWidth="1"/>
    <col min="14596" max="14596" width="5.33203125" customWidth="1"/>
    <col min="14597" max="14597" width="34.44140625" customWidth="1"/>
    <col min="14598" max="14598" width="4.44140625" customWidth="1"/>
    <col min="14599" max="14599" width="3" customWidth="1"/>
    <col min="14600" max="14600" width="8.77734375" customWidth="1"/>
    <col min="14601" max="14601" width="0.44140625" customWidth="1"/>
    <col min="14602" max="14602" width="8.6640625" customWidth="1"/>
    <col min="14603" max="14603" width="3" customWidth="1"/>
    <col min="14604" max="14604" width="6" customWidth="1"/>
    <col min="14605" max="14605" width="14" customWidth="1"/>
    <col min="14606" max="14606" width="11.6640625" customWidth="1"/>
    <col min="14607" max="14607" width="1.33203125" customWidth="1"/>
    <col min="14608" max="14608" width="15.109375" customWidth="1"/>
    <col min="14609" max="14609" width="19.6640625" customWidth="1"/>
    <col min="14610" max="14610" width="14.33203125" customWidth="1"/>
    <col min="14611" max="14611" width="23.33203125" customWidth="1"/>
    <col min="14612" max="14612" width="14" customWidth="1"/>
    <col min="14613" max="14613" width="10" customWidth="1"/>
    <col min="14614" max="14614" width="12.33203125" customWidth="1"/>
    <col min="14615" max="14615" width="31.44140625" customWidth="1"/>
    <col min="14616" max="14616" width="21.109375" customWidth="1"/>
    <col min="14617" max="14617" width="24.109375" customWidth="1"/>
    <col min="14618" max="14618" width="31.44140625" customWidth="1"/>
    <col min="14619" max="14848" width="10.6640625" customWidth="1"/>
    <col min="14849" max="14849" width="10.44140625" customWidth="1"/>
    <col min="14850" max="14850" width="0.6640625" customWidth="1"/>
    <col min="14851" max="14851" width="2.33203125" customWidth="1"/>
    <col min="14852" max="14852" width="5.33203125" customWidth="1"/>
    <col min="14853" max="14853" width="34.44140625" customWidth="1"/>
    <col min="14854" max="14854" width="4.44140625" customWidth="1"/>
    <col min="14855" max="14855" width="3" customWidth="1"/>
    <col min="14856" max="14856" width="8.77734375" customWidth="1"/>
    <col min="14857" max="14857" width="0.44140625" customWidth="1"/>
    <col min="14858" max="14858" width="8.6640625" customWidth="1"/>
    <col min="14859" max="14859" width="3" customWidth="1"/>
    <col min="14860" max="14860" width="6" customWidth="1"/>
    <col min="14861" max="14861" width="14" customWidth="1"/>
    <col min="14862" max="14862" width="11.6640625" customWidth="1"/>
    <col min="14863" max="14863" width="1.33203125" customWidth="1"/>
    <col min="14864" max="14864" width="15.109375" customWidth="1"/>
    <col min="14865" max="14865" width="19.6640625" customWidth="1"/>
    <col min="14866" max="14866" width="14.33203125" customWidth="1"/>
    <col min="14867" max="14867" width="23.33203125" customWidth="1"/>
    <col min="14868" max="14868" width="14" customWidth="1"/>
    <col min="14869" max="14869" width="10" customWidth="1"/>
    <col min="14870" max="14870" width="12.33203125" customWidth="1"/>
    <col min="14871" max="14871" width="31.44140625" customWidth="1"/>
    <col min="14872" max="14872" width="21.109375" customWidth="1"/>
    <col min="14873" max="14873" width="24.109375" customWidth="1"/>
    <col min="14874" max="14874" width="31.44140625" customWidth="1"/>
    <col min="14875" max="15104" width="10.6640625" customWidth="1"/>
    <col min="15105" max="15105" width="10.44140625" customWidth="1"/>
    <col min="15106" max="15106" width="0.6640625" customWidth="1"/>
    <col min="15107" max="15107" width="2.33203125" customWidth="1"/>
    <col min="15108" max="15108" width="5.33203125" customWidth="1"/>
    <col min="15109" max="15109" width="34.44140625" customWidth="1"/>
    <col min="15110" max="15110" width="4.44140625" customWidth="1"/>
    <col min="15111" max="15111" width="3" customWidth="1"/>
    <col min="15112" max="15112" width="8.77734375" customWidth="1"/>
    <col min="15113" max="15113" width="0.44140625" customWidth="1"/>
    <col min="15114" max="15114" width="8.6640625" customWidth="1"/>
    <col min="15115" max="15115" width="3" customWidth="1"/>
    <col min="15116" max="15116" width="6" customWidth="1"/>
    <col min="15117" max="15117" width="14" customWidth="1"/>
    <col min="15118" max="15118" width="11.6640625" customWidth="1"/>
    <col min="15119" max="15119" width="1.33203125" customWidth="1"/>
    <col min="15120" max="15120" width="15.109375" customWidth="1"/>
    <col min="15121" max="15121" width="19.6640625" customWidth="1"/>
    <col min="15122" max="15122" width="14.33203125" customWidth="1"/>
    <col min="15123" max="15123" width="23.33203125" customWidth="1"/>
    <col min="15124" max="15124" width="14" customWidth="1"/>
    <col min="15125" max="15125" width="10" customWidth="1"/>
    <col min="15126" max="15126" width="12.33203125" customWidth="1"/>
    <col min="15127" max="15127" width="31.44140625" customWidth="1"/>
    <col min="15128" max="15128" width="21.109375" customWidth="1"/>
    <col min="15129" max="15129" width="24.109375" customWidth="1"/>
    <col min="15130" max="15130" width="31.44140625" customWidth="1"/>
    <col min="15131" max="15360" width="10.6640625" customWidth="1"/>
    <col min="15361" max="15361" width="10.44140625" customWidth="1"/>
    <col min="15362" max="15362" width="0.6640625" customWidth="1"/>
    <col min="15363" max="15363" width="2.33203125" customWidth="1"/>
    <col min="15364" max="15364" width="5.33203125" customWidth="1"/>
    <col min="15365" max="15365" width="34.44140625" customWidth="1"/>
    <col min="15366" max="15366" width="4.44140625" customWidth="1"/>
    <col min="15367" max="15367" width="3" customWidth="1"/>
    <col min="15368" max="15368" width="8.77734375" customWidth="1"/>
    <col min="15369" max="15369" width="0.44140625" customWidth="1"/>
    <col min="15370" max="15370" width="8.6640625" customWidth="1"/>
    <col min="15371" max="15371" width="3" customWidth="1"/>
    <col min="15372" max="15372" width="6" customWidth="1"/>
    <col min="15373" max="15373" width="14" customWidth="1"/>
    <col min="15374" max="15374" width="11.6640625" customWidth="1"/>
    <col min="15375" max="15375" width="1.33203125" customWidth="1"/>
    <col min="15376" max="15376" width="15.109375" customWidth="1"/>
    <col min="15377" max="15377" width="19.6640625" customWidth="1"/>
    <col min="15378" max="15378" width="14.33203125" customWidth="1"/>
    <col min="15379" max="15379" width="23.33203125" customWidth="1"/>
    <col min="15380" max="15380" width="14" customWidth="1"/>
    <col min="15381" max="15381" width="10" customWidth="1"/>
    <col min="15382" max="15382" width="12.33203125" customWidth="1"/>
    <col min="15383" max="15383" width="31.44140625" customWidth="1"/>
    <col min="15384" max="15384" width="21.109375" customWidth="1"/>
    <col min="15385" max="15385" width="24.109375" customWidth="1"/>
    <col min="15386" max="15386" width="31.44140625" customWidth="1"/>
    <col min="15387" max="15616" width="10.6640625" customWidth="1"/>
    <col min="15617" max="15617" width="10.44140625" customWidth="1"/>
    <col min="15618" max="15618" width="0.6640625" customWidth="1"/>
    <col min="15619" max="15619" width="2.33203125" customWidth="1"/>
    <col min="15620" max="15620" width="5.33203125" customWidth="1"/>
    <col min="15621" max="15621" width="34.44140625" customWidth="1"/>
    <col min="15622" max="15622" width="4.44140625" customWidth="1"/>
    <col min="15623" max="15623" width="3" customWidth="1"/>
    <col min="15624" max="15624" width="8.77734375" customWidth="1"/>
    <col min="15625" max="15625" width="0.44140625" customWidth="1"/>
    <col min="15626" max="15626" width="8.6640625" customWidth="1"/>
    <col min="15627" max="15627" width="3" customWidth="1"/>
    <col min="15628" max="15628" width="6" customWidth="1"/>
    <col min="15629" max="15629" width="14" customWidth="1"/>
    <col min="15630" max="15630" width="11.6640625" customWidth="1"/>
    <col min="15631" max="15631" width="1.33203125" customWidth="1"/>
    <col min="15632" max="15632" width="15.109375" customWidth="1"/>
    <col min="15633" max="15633" width="19.6640625" customWidth="1"/>
    <col min="15634" max="15634" width="14.33203125" customWidth="1"/>
    <col min="15635" max="15635" width="23.33203125" customWidth="1"/>
    <col min="15636" max="15636" width="14" customWidth="1"/>
    <col min="15637" max="15637" width="10" customWidth="1"/>
    <col min="15638" max="15638" width="12.33203125" customWidth="1"/>
    <col min="15639" max="15639" width="31.44140625" customWidth="1"/>
    <col min="15640" max="15640" width="21.109375" customWidth="1"/>
    <col min="15641" max="15641" width="24.109375" customWidth="1"/>
    <col min="15642" max="15642" width="31.44140625" customWidth="1"/>
    <col min="15643" max="15872" width="10.6640625" customWidth="1"/>
    <col min="15873" max="15873" width="10.44140625" customWidth="1"/>
    <col min="15874" max="15874" width="0.6640625" customWidth="1"/>
    <col min="15875" max="15875" width="2.33203125" customWidth="1"/>
    <col min="15876" max="15876" width="5.33203125" customWidth="1"/>
    <col min="15877" max="15877" width="34.44140625" customWidth="1"/>
    <col min="15878" max="15878" width="4.44140625" customWidth="1"/>
    <col min="15879" max="15879" width="3" customWidth="1"/>
    <col min="15880" max="15880" width="8.77734375" customWidth="1"/>
    <col min="15881" max="15881" width="0.44140625" customWidth="1"/>
    <col min="15882" max="15882" width="8.6640625" customWidth="1"/>
    <col min="15883" max="15883" width="3" customWidth="1"/>
    <col min="15884" max="15884" width="6" customWidth="1"/>
    <col min="15885" max="15885" width="14" customWidth="1"/>
    <col min="15886" max="15886" width="11.6640625" customWidth="1"/>
    <col min="15887" max="15887" width="1.33203125" customWidth="1"/>
    <col min="15888" max="15888" width="15.109375" customWidth="1"/>
    <col min="15889" max="15889" width="19.6640625" customWidth="1"/>
    <col min="15890" max="15890" width="14.33203125" customWidth="1"/>
    <col min="15891" max="15891" width="23.33203125" customWidth="1"/>
    <col min="15892" max="15892" width="14" customWidth="1"/>
    <col min="15893" max="15893" width="10" customWidth="1"/>
    <col min="15894" max="15894" width="12.33203125" customWidth="1"/>
    <col min="15895" max="15895" width="31.44140625" customWidth="1"/>
    <col min="15896" max="15896" width="21.109375" customWidth="1"/>
    <col min="15897" max="15897" width="24.109375" customWidth="1"/>
    <col min="15898" max="15898" width="31.44140625" customWidth="1"/>
    <col min="15899" max="16128" width="10.6640625" customWidth="1"/>
    <col min="16129" max="16129" width="10.44140625" customWidth="1"/>
    <col min="16130" max="16130" width="0.6640625" customWidth="1"/>
    <col min="16131" max="16131" width="2.33203125" customWidth="1"/>
    <col min="16132" max="16132" width="5.33203125" customWidth="1"/>
    <col min="16133" max="16133" width="34.44140625" customWidth="1"/>
    <col min="16134" max="16134" width="4.44140625" customWidth="1"/>
    <col min="16135" max="16135" width="3" customWidth="1"/>
    <col min="16136" max="16136" width="8.77734375" customWidth="1"/>
    <col min="16137" max="16137" width="0.44140625" customWidth="1"/>
    <col min="16138" max="16138" width="8.6640625" customWidth="1"/>
    <col min="16139" max="16139" width="3" customWidth="1"/>
    <col min="16140" max="16140" width="6" customWidth="1"/>
    <col min="16141" max="16141" width="14" customWidth="1"/>
    <col min="16142" max="16142" width="11.6640625" customWidth="1"/>
    <col min="16143" max="16143" width="1.33203125" customWidth="1"/>
    <col min="16144" max="16144" width="15.109375" customWidth="1"/>
    <col min="16145" max="16145" width="19.6640625" customWidth="1"/>
    <col min="16146" max="16146" width="14.33203125" customWidth="1"/>
    <col min="16147" max="16147" width="23.33203125" customWidth="1"/>
    <col min="16148" max="16148" width="14" customWidth="1"/>
    <col min="16149" max="16149" width="10" customWidth="1"/>
    <col min="16150" max="16150" width="12.33203125" customWidth="1"/>
    <col min="16151" max="16151" width="31.44140625" customWidth="1"/>
    <col min="16152" max="16152" width="21.109375" customWidth="1"/>
    <col min="16153" max="16153" width="24.109375" customWidth="1"/>
    <col min="16154" max="16154" width="31.44140625" customWidth="1"/>
    <col min="16155" max="16384" width="10.6640625" customWidth="1"/>
  </cols>
  <sheetData>
    <row r="1" spans="1:26" s="1" customFormat="1" ht="10" customHeight="1"/>
    <row r="2" spans="1:26" ht="24" customHeight="1">
      <c r="A2" s="24" t="s">
        <v>427</v>
      </c>
      <c r="B2" s="24"/>
      <c r="C2" s="24"/>
      <c r="D2" s="24"/>
      <c r="E2" s="24"/>
      <c r="F2" s="24"/>
      <c r="G2" s="24"/>
      <c r="H2" s="24"/>
      <c r="I2" s="24"/>
    </row>
    <row r="3" spans="1:26" s="1" customFormat="1" ht="10" customHeight="1"/>
    <row r="4" spans="1:26" ht="11.25" customHeight="1" outlineLevel="1">
      <c r="A4" s="23" t="s">
        <v>428</v>
      </c>
      <c r="B4" s="23"/>
      <c r="C4" s="23"/>
      <c r="D4" s="23" t="s">
        <v>429</v>
      </c>
      <c r="E4" s="23"/>
    </row>
    <row r="5" spans="1:26" ht="11.25" customHeight="1" outlineLevel="1">
      <c r="A5" s="23" t="s">
        <v>430</v>
      </c>
      <c r="B5" s="23"/>
      <c r="C5" s="23"/>
      <c r="D5" s="23" t="s">
        <v>431</v>
      </c>
      <c r="E5" s="23"/>
    </row>
    <row r="6" spans="1:26" s="1" customFormat="1" ht="10" customHeight="1"/>
    <row r="7" spans="1:26" ht="12.75" customHeight="1">
      <c r="A7" s="438" t="s">
        <v>432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 t="s">
        <v>433</v>
      </c>
      <c r="X7" s="438" t="s">
        <v>434</v>
      </c>
      <c r="Y7" s="438" t="s">
        <v>435</v>
      </c>
      <c r="Z7" s="438" t="s">
        <v>436</v>
      </c>
    </row>
    <row r="8" spans="1:26" ht="12.75" customHeight="1">
      <c r="A8" s="438" t="s">
        <v>437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</row>
    <row r="9" spans="1:26" ht="12.75" customHeight="1">
      <c r="A9" s="438" t="s">
        <v>438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</row>
    <row r="10" spans="1:26" ht="12.75" customHeight="1">
      <c r="A10" s="438" t="s">
        <v>439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</row>
    <row r="11" spans="1:26" ht="12.75" customHeight="1">
      <c r="A11" s="438" t="s">
        <v>440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</row>
    <row r="12" spans="1:26" ht="48.75" customHeight="1">
      <c r="A12" s="438" t="s">
        <v>245</v>
      </c>
      <c r="B12" s="438"/>
      <c r="C12" s="438" t="s">
        <v>441</v>
      </c>
      <c r="D12" s="438"/>
      <c r="E12" s="438"/>
      <c r="F12" s="438"/>
      <c r="G12" s="438"/>
      <c r="H12" s="438"/>
      <c r="I12" s="438" t="s">
        <v>442</v>
      </c>
      <c r="J12" s="438"/>
      <c r="K12" s="438"/>
      <c r="L12" s="438"/>
      <c r="M12" s="58" t="s">
        <v>443</v>
      </c>
      <c r="N12" s="58" t="s">
        <v>444</v>
      </c>
      <c r="O12" s="438" t="s">
        <v>445</v>
      </c>
      <c r="P12" s="438"/>
      <c r="Q12" s="438"/>
      <c r="R12" s="59" t="s">
        <v>446</v>
      </c>
      <c r="S12" s="59" t="s">
        <v>447</v>
      </c>
      <c r="T12" s="59" t="s">
        <v>448</v>
      </c>
      <c r="U12" s="59" t="s">
        <v>449</v>
      </c>
      <c r="V12" s="59" t="s">
        <v>450</v>
      </c>
      <c r="W12" s="438"/>
      <c r="X12" s="438"/>
      <c r="Y12" s="438"/>
      <c r="Z12" s="438"/>
    </row>
    <row r="13" spans="1:26" ht="12.75" customHeight="1">
      <c r="A13" s="439" t="s">
        <v>451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56">
        <v>10520899.83</v>
      </c>
      <c r="X13" s="57">
        <v>2</v>
      </c>
      <c r="Y13" s="56">
        <v>2884023.78</v>
      </c>
      <c r="Z13" s="56">
        <v>7636876.0499999998</v>
      </c>
    </row>
    <row r="14" spans="1:26" ht="11.25" customHeight="1" outlineLevel="1">
      <c r="A14" s="440">
        <v>4</v>
      </c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30">
        <v>10520899.83</v>
      </c>
      <c r="X14" s="31">
        <v>2</v>
      </c>
      <c r="Y14" s="30">
        <v>2884023.78</v>
      </c>
      <c r="Z14" s="30">
        <v>7636876.0499999998</v>
      </c>
    </row>
    <row r="15" spans="1:26" ht="11.25" customHeight="1" outlineLevel="2">
      <c r="A15" s="441" t="s">
        <v>452</v>
      </c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32">
        <v>10520899.83</v>
      </c>
      <c r="X15" s="33">
        <v>2</v>
      </c>
      <c r="Y15" s="32">
        <v>2884023.78</v>
      </c>
      <c r="Z15" s="32">
        <v>7636876.0499999998</v>
      </c>
    </row>
    <row r="16" spans="1:26" ht="11.25" customHeight="1" outlineLevel="3">
      <c r="A16" s="434" t="s">
        <v>453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34">
        <v>10520899.83</v>
      </c>
      <c r="X16" s="35">
        <v>2</v>
      </c>
      <c r="Y16" s="34">
        <v>2884023.78</v>
      </c>
      <c r="Z16" s="34">
        <v>7636876.0499999998</v>
      </c>
    </row>
    <row r="17" spans="1:26" ht="11.25" customHeight="1" outlineLevel="4">
      <c r="A17" s="435" t="s">
        <v>454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34">
        <v>10520899.83</v>
      </c>
      <c r="X17" s="35">
        <v>2</v>
      </c>
      <c r="Y17" s="34">
        <v>2884023.78</v>
      </c>
      <c r="Z17" s="34">
        <v>7636876.0499999998</v>
      </c>
    </row>
    <row r="18" spans="1:26" ht="11.25" customHeight="1" outlineLevel="5">
      <c r="A18" s="436">
        <v>1</v>
      </c>
      <c r="B18" s="436"/>
      <c r="C18" s="437" t="s">
        <v>455</v>
      </c>
      <c r="D18" s="437"/>
      <c r="E18" s="437"/>
      <c r="F18" s="437"/>
      <c r="G18" s="437"/>
      <c r="H18" s="437"/>
      <c r="I18" s="437" t="s">
        <v>456</v>
      </c>
      <c r="J18" s="437"/>
      <c r="K18" s="437"/>
      <c r="L18" s="437"/>
      <c r="M18" s="36" t="s">
        <v>457</v>
      </c>
      <c r="N18" s="37">
        <v>10</v>
      </c>
      <c r="O18" s="437" t="s">
        <v>458</v>
      </c>
      <c r="P18" s="437"/>
      <c r="Q18" s="437"/>
      <c r="R18" s="38" t="s">
        <v>459</v>
      </c>
      <c r="S18" s="38" t="s">
        <v>460</v>
      </c>
      <c r="T18" s="35">
        <v>996</v>
      </c>
      <c r="U18" s="39">
        <v>0.13</v>
      </c>
      <c r="V18" s="40">
        <v>27.51</v>
      </c>
      <c r="W18" s="34">
        <v>6972591.6900000004</v>
      </c>
      <c r="X18" s="35">
        <v>1</v>
      </c>
      <c r="Y18" s="34">
        <v>1918436.58</v>
      </c>
      <c r="Z18" s="34">
        <v>5054155.1100000003</v>
      </c>
    </row>
    <row r="19" spans="1:26" ht="11.25" customHeight="1" outlineLevel="5">
      <c r="A19" s="436">
        <v>2</v>
      </c>
      <c r="B19" s="436"/>
      <c r="C19" s="437" t="s">
        <v>461</v>
      </c>
      <c r="D19" s="437"/>
      <c r="E19" s="437"/>
      <c r="F19" s="437"/>
      <c r="G19" s="437"/>
      <c r="H19" s="437"/>
      <c r="I19" s="437" t="s">
        <v>462</v>
      </c>
      <c r="J19" s="437"/>
      <c r="K19" s="437"/>
      <c r="L19" s="437"/>
      <c r="M19" s="36" t="s">
        <v>463</v>
      </c>
      <c r="N19" s="37">
        <v>10</v>
      </c>
      <c r="O19" s="437" t="s">
        <v>458</v>
      </c>
      <c r="P19" s="437"/>
      <c r="Q19" s="437"/>
      <c r="R19" s="38" t="s">
        <v>464</v>
      </c>
      <c r="S19" s="38" t="s">
        <v>460</v>
      </c>
      <c r="T19" s="35">
        <v>984</v>
      </c>
      <c r="U19" s="39">
        <v>8.5999999999999993E-2</v>
      </c>
      <c r="V19" s="40">
        <v>27.21</v>
      </c>
      <c r="W19" s="34">
        <v>3548308.14</v>
      </c>
      <c r="X19" s="35">
        <v>1</v>
      </c>
      <c r="Y19" s="34">
        <v>965587.2</v>
      </c>
      <c r="Z19" s="34">
        <v>2582720.94</v>
      </c>
    </row>
    <row r="20" spans="1:26" ht="12.75" customHeight="1">
      <c r="A20" s="442" t="s">
        <v>465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28">
        <v>191052</v>
      </c>
      <c r="X20" s="29">
        <v>1</v>
      </c>
      <c r="Y20" s="28">
        <v>5307</v>
      </c>
      <c r="Z20" s="28">
        <v>185745</v>
      </c>
    </row>
    <row r="21" spans="1:26" ht="11.25" customHeight="1" outlineLevel="1">
      <c r="A21" s="440">
        <v>4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30">
        <v>191052</v>
      </c>
      <c r="X21" s="31">
        <v>1</v>
      </c>
      <c r="Y21" s="30">
        <v>5307</v>
      </c>
      <c r="Z21" s="30">
        <v>185745</v>
      </c>
    </row>
    <row r="22" spans="1:26" ht="11.25" customHeight="1" outlineLevel="2">
      <c r="A22" s="441" t="s">
        <v>452</v>
      </c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32">
        <v>191052</v>
      </c>
      <c r="X22" s="33">
        <v>1</v>
      </c>
      <c r="Y22" s="32">
        <v>5307</v>
      </c>
      <c r="Z22" s="32">
        <v>185745</v>
      </c>
    </row>
    <row r="23" spans="1:26" ht="11.25" customHeight="1" outlineLevel="3">
      <c r="A23" s="434" t="s">
        <v>453</v>
      </c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34">
        <v>191052</v>
      </c>
      <c r="X23" s="35">
        <v>1</v>
      </c>
      <c r="Y23" s="34">
        <v>5307</v>
      </c>
      <c r="Z23" s="34">
        <v>185745</v>
      </c>
    </row>
    <row r="24" spans="1:26" ht="11.25" customHeight="1" outlineLevel="4">
      <c r="A24" s="435" t="s">
        <v>454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34">
        <v>191052</v>
      </c>
      <c r="X24" s="35">
        <v>1</v>
      </c>
      <c r="Y24" s="34">
        <v>5307</v>
      </c>
      <c r="Z24" s="34">
        <v>185745</v>
      </c>
    </row>
    <row r="25" spans="1:26" ht="11.25" customHeight="1" outlineLevel="5">
      <c r="A25" s="436">
        <v>3</v>
      </c>
      <c r="B25" s="436"/>
      <c r="C25" s="437" t="s">
        <v>466</v>
      </c>
      <c r="D25" s="437"/>
      <c r="E25" s="437"/>
      <c r="F25" s="437"/>
      <c r="G25" s="437"/>
      <c r="H25" s="437"/>
      <c r="I25" s="437" t="s">
        <v>467</v>
      </c>
      <c r="J25" s="437"/>
      <c r="K25" s="437"/>
      <c r="L25" s="437"/>
      <c r="M25" s="36" t="s">
        <v>468</v>
      </c>
      <c r="N25" s="37">
        <v>10</v>
      </c>
      <c r="O25" s="437" t="s">
        <v>458</v>
      </c>
      <c r="P25" s="437"/>
      <c r="Q25" s="437"/>
      <c r="R25" s="38" t="s">
        <v>469</v>
      </c>
      <c r="S25" s="38" t="s">
        <v>460</v>
      </c>
      <c r="T25" s="35">
        <v>360</v>
      </c>
      <c r="U25" s="39">
        <v>0.27800000000000002</v>
      </c>
      <c r="V25" s="40">
        <v>2.78</v>
      </c>
      <c r="W25" s="34">
        <v>191052</v>
      </c>
      <c r="X25" s="35">
        <v>1</v>
      </c>
      <c r="Y25" s="34">
        <v>5307</v>
      </c>
      <c r="Z25" s="34">
        <v>185745</v>
      </c>
    </row>
    <row r="26" spans="1:26" ht="12.75" customHeight="1">
      <c r="A26" s="442" t="s">
        <v>470</v>
      </c>
      <c r="B26" s="442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28">
        <v>1411264.47</v>
      </c>
      <c r="X26" s="29">
        <v>75</v>
      </c>
      <c r="Y26" s="28">
        <v>1411264.47</v>
      </c>
      <c r="Z26" s="41">
        <v>0</v>
      </c>
    </row>
    <row r="27" spans="1:26" ht="11.25" customHeight="1" outlineLevel="1" collapsed="1">
      <c r="A27" s="440">
        <v>4</v>
      </c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30">
        <v>1411264.47</v>
      </c>
      <c r="X27" s="31">
        <v>75</v>
      </c>
      <c r="Y27" s="30">
        <v>1411264.47</v>
      </c>
      <c r="Z27" s="42">
        <v>0</v>
      </c>
    </row>
    <row r="28" spans="1:26" s="1" customFormat="1" ht="11.25" hidden="1" customHeight="1" outlineLevel="2" collapsed="1">
      <c r="A28" s="441" t="s">
        <v>471</v>
      </c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32">
        <v>831674.66</v>
      </c>
      <c r="X28" s="33">
        <v>50</v>
      </c>
      <c r="Y28" s="32">
        <v>831674.66</v>
      </c>
      <c r="Z28" s="43">
        <v>0</v>
      </c>
    </row>
    <row r="29" spans="1:26" s="1" customFormat="1" ht="11.25" hidden="1" customHeight="1" outlineLevel="3" collapsed="1">
      <c r="A29" s="434" t="s">
        <v>472</v>
      </c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34">
        <v>8216</v>
      </c>
      <c r="X29" s="35">
        <v>1</v>
      </c>
      <c r="Y29" s="34">
        <v>8216</v>
      </c>
      <c r="Z29" s="44">
        <v>0</v>
      </c>
    </row>
    <row r="30" spans="1:26" s="1" customFormat="1" ht="11.25" hidden="1" customHeight="1" outlineLevel="4" collapsed="1">
      <c r="A30" s="435" t="s">
        <v>473</v>
      </c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34">
        <v>8216</v>
      </c>
      <c r="X30" s="35">
        <v>1</v>
      </c>
      <c r="Y30" s="34">
        <v>8216</v>
      </c>
      <c r="Z30" s="44">
        <v>0</v>
      </c>
    </row>
    <row r="31" spans="1:26" s="1" customFormat="1" ht="11.25" hidden="1" customHeight="1" outlineLevel="5" collapsed="1">
      <c r="A31" s="436">
        <v>4</v>
      </c>
      <c r="B31" s="436"/>
      <c r="C31" s="437" t="s">
        <v>474</v>
      </c>
      <c r="D31" s="437"/>
      <c r="E31" s="437"/>
      <c r="F31" s="437"/>
      <c r="G31" s="437"/>
      <c r="H31" s="437"/>
      <c r="I31" s="437" t="s">
        <v>475</v>
      </c>
      <c r="J31" s="437"/>
      <c r="K31" s="437"/>
      <c r="L31" s="437"/>
      <c r="M31" s="36" t="s">
        <v>476</v>
      </c>
      <c r="N31" s="37">
        <v>2</v>
      </c>
      <c r="O31" s="437" t="s">
        <v>477</v>
      </c>
      <c r="P31" s="437"/>
      <c r="Q31" s="437"/>
      <c r="R31" s="38" t="s">
        <v>478</v>
      </c>
      <c r="S31" s="38" t="s">
        <v>460</v>
      </c>
      <c r="T31" s="35">
        <v>36</v>
      </c>
      <c r="U31" s="39">
        <v>2.778</v>
      </c>
      <c r="V31" s="40">
        <v>100</v>
      </c>
      <c r="W31" s="34">
        <v>8216</v>
      </c>
      <c r="X31" s="35">
        <v>1</v>
      </c>
      <c r="Y31" s="34">
        <v>8216</v>
      </c>
      <c r="Z31" s="44">
        <v>0</v>
      </c>
    </row>
    <row r="32" spans="1:26" s="1" customFormat="1" ht="11.25" hidden="1" customHeight="1" outlineLevel="3">
      <c r="A32" s="434" t="s">
        <v>479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34">
        <v>46931</v>
      </c>
      <c r="X32" s="35">
        <v>2</v>
      </c>
      <c r="Y32" s="34">
        <v>46931</v>
      </c>
      <c r="Z32" s="44">
        <v>0</v>
      </c>
    </row>
    <row r="33" spans="1:26" s="1" customFormat="1" ht="11.25" hidden="1" customHeight="1" outlineLevel="4">
      <c r="A33" s="435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34">
        <v>46931</v>
      </c>
      <c r="X33" s="35">
        <v>2</v>
      </c>
      <c r="Y33" s="34">
        <v>46931</v>
      </c>
      <c r="Z33" s="44">
        <v>0</v>
      </c>
    </row>
    <row r="34" spans="1:26" s="1" customFormat="1" ht="11.25" hidden="1" customHeight="1" outlineLevel="5">
      <c r="A34" s="436">
        <v>5</v>
      </c>
      <c r="B34" s="436"/>
      <c r="C34" s="437" t="s">
        <v>480</v>
      </c>
      <c r="D34" s="437"/>
      <c r="E34" s="437"/>
      <c r="F34" s="437"/>
      <c r="G34" s="437"/>
      <c r="H34" s="437"/>
      <c r="I34" s="437" t="s">
        <v>481</v>
      </c>
      <c r="J34" s="437"/>
      <c r="K34" s="437"/>
      <c r="L34" s="437"/>
      <c r="M34" s="36" t="s">
        <v>482</v>
      </c>
      <c r="N34" s="37">
        <v>2</v>
      </c>
      <c r="O34" s="437" t="s">
        <v>458</v>
      </c>
      <c r="P34" s="437"/>
      <c r="Q34" s="437"/>
      <c r="R34" s="38" t="s">
        <v>483</v>
      </c>
      <c r="S34" s="38" t="s">
        <v>460</v>
      </c>
      <c r="T34" s="35">
        <v>36</v>
      </c>
      <c r="U34" s="39">
        <v>2.778</v>
      </c>
      <c r="V34" s="40">
        <v>100</v>
      </c>
      <c r="W34" s="34">
        <v>39981</v>
      </c>
      <c r="X34" s="35">
        <v>1</v>
      </c>
      <c r="Y34" s="34">
        <v>39981</v>
      </c>
      <c r="Z34" s="44">
        <v>0</v>
      </c>
    </row>
    <row r="35" spans="1:26" s="1" customFormat="1" ht="11.25" hidden="1" customHeight="1" outlineLevel="5" collapsed="1">
      <c r="A35" s="436">
        <v>6</v>
      </c>
      <c r="B35" s="436"/>
      <c r="C35" s="437" t="s">
        <v>484</v>
      </c>
      <c r="D35" s="437"/>
      <c r="E35" s="437"/>
      <c r="F35" s="437"/>
      <c r="G35" s="437"/>
      <c r="H35" s="437"/>
      <c r="I35" s="437" t="s">
        <v>485</v>
      </c>
      <c r="J35" s="437"/>
      <c r="K35" s="437"/>
      <c r="L35" s="437"/>
      <c r="M35" s="36" t="s">
        <v>486</v>
      </c>
      <c r="N35" s="37">
        <v>2</v>
      </c>
      <c r="O35" s="437" t="s">
        <v>477</v>
      </c>
      <c r="P35" s="437"/>
      <c r="Q35" s="437"/>
      <c r="R35" s="38" t="s">
        <v>487</v>
      </c>
      <c r="S35" s="38" t="s">
        <v>460</v>
      </c>
      <c r="T35" s="35">
        <v>36</v>
      </c>
      <c r="U35" s="39">
        <v>2.778</v>
      </c>
      <c r="V35" s="40">
        <v>100</v>
      </c>
      <c r="W35" s="34">
        <v>6950</v>
      </c>
      <c r="X35" s="35">
        <v>1</v>
      </c>
      <c r="Y35" s="34">
        <v>6950</v>
      </c>
      <c r="Z35" s="44">
        <v>0</v>
      </c>
    </row>
    <row r="36" spans="1:26" s="1" customFormat="1" ht="11.25" hidden="1" customHeight="1" outlineLevel="3">
      <c r="A36" s="434" t="s">
        <v>488</v>
      </c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34">
        <v>28439.96</v>
      </c>
      <c r="X36" s="35">
        <v>2</v>
      </c>
      <c r="Y36" s="34">
        <v>28439.96</v>
      </c>
      <c r="Z36" s="44">
        <v>0</v>
      </c>
    </row>
    <row r="37" spans="1:26" s="1" customFormat="1" ht="11.25" hidden="1" customHeight="1" outlineLevel="4">
      <c r="A37" s="435" t="s">
        <v>489</v>
      </c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34">
        <v>28439.96</v>
      </c>
      <c r="X37" s="35">
        <v>2</v>
      </c>
      <c r="Y37" s="34">
        <v>28439.96</v>
      </c>
      <c r="Z37" s="44">
        <v>0</v>
      </c>
    </row>
    <row r="38" spans="1:26" s="1" customFormat="1" ht="11.25" hidden="1" customHeight="1" outlineLevel="5">
      <c r="A38" s="436">
        <v>7</v>
      </c>
      <c r="B38" s="436"/>
      <c r="C38" s="437" t="s">
        <v>490</v>
      </c>
      <c r="D38" s="437"/>
      <c r="E38" s="437"/>
      <c r="F38" s="437"/>
      <c r="G38" s="437"/>
      <c r="H38" s="437"/>
      <c r="I38" s="437" t="s">
        <v>491</v>
      </c>
      <c r="J38" s="437"/>
      <c r="K38" s="437"/>
      <c r="L38" s="437"/>
      <c r="M38" s="36" t="s">
        <v>482</v>
      </c>
      <c r="N38" s="37">
        <v>2</v>
      </c>
      <c r="O38" s="437" t="s">
        <v>458</v>
      </c>
      <c r="P38" s="437"/>
      <c r="Q38" s="437"/>
      <c r="R38" s="38" t="s">
        <v>478</v>
      </c>
      <c r="S38" s="38" t="s">
        <v>460</v>
      </c>
      <c r="T38" s="35">
        <v>36</v>
      </c>
      <c r="U38" s="39">
        <v>2.778</v>
      </c>
      <c r="V38" s="40">
        <v>100</v>
      </c>
      <c r="W38" s="34">
        <v>23049.96</v>
      </c>
      <c r="X38" s="35">
        <v>1</v>
      </c>
      <c r="Y38" s="34">
        <v>23049.96</v>
      </c>
      <c r="Z38" s="44">
        <v>0</v>
      </c>
    </row>
    <row r="39" spans="1:26" s="1" customFormat="1" ht="11.25" hidden="1" customHeight="1" outlineLevel="5" collapsed="1">
      <c r="A39" s="436">
        <v>8</v>
      </c>
      <c r="B39" s="436"/>
      <c r="C39" s="437" t="s">
        <v>492</v>
      </c>
      <c r="D39" s="437"/>
      <c r="E39" s="437"/>
      <c r="F39" s="437"/>
      <c r="G39" s="437"/>
      <c r="H39" s="437"/>
      <c r="I39" s="437" t="s">
        <v>493</v>
      </c>
      <c r="J39" s="437"/>
      <c r="K39" s="437"/>
      <c r="L39" s="437"/>
      <c r="M39" s="36" t="s">
        <v>494</v>
      </c>
      <c r="N39" s="37">
        <v>4</v>
      </c>
      <c r="O39" s="437" t="s">
        <v>477</v>
      </c>
      <c r="P39" s="437"/>
      <c r="Q39" s="437"/>
      <c r="R39" s="38" t="s">
        <v>483</v>
      </c>
      <c r="S39" s="38" t="s">
        <v>460</v>
      </c>
      <c r="T39" s="35">
        <v>84</v>
      </c>
      <c r="U39" s="39">
        <v>1.19</v>
      </c>
      <c r="V39" s="40">
        <v>100</v>
      </c>
      <c r="W39" s="34">
        <v>5390</v>
      </c>
      <c r="X39" s="35">
        <v>1</v>
      </c>
      <c r="Y39" s="34">
        <v>5390</v>
      </c>
      <c r="Z39" s="44">
        <v>0</v>
      </c>
    </row>
    <row r="40" spans="1:26" s="1" customFormat="1" ht="11.25" hidden="1" customHeight="1" outlineLevel="3">
      <c r="A40" s="434" t="s">
        <v>495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34">
        <v>33030</v>
      </c>
      <c r="X40" s="35">
        <v>2</v>
      </c>
      <c r="Y40" s="34">
        <v>33030</v>
      </c>
      <c r="Z40" s="44">
        <v>0</v>
      </c>
    </row>
    <row r="41" spans="1:26" s="1" customFormat="1" ht="11.25" hidden="1" customHeight="1" outlineLevel="4">
      <c r="A41" s="435"/>
      <c r="B41" s="435"/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34">
        <v>33030</v>
      </c>
      <c r="X41" s="35">
        <v>2</v>
      </c>
      <c r="Y41" s="34">
        <v>33030</v>
      </c>
      <c r="Z41" s="44">
        <v>0</v>
      </c>
    </row>
    <row r="42" spans="1:26" s="1" customFormat="1" ht="11.25" hidden="1" customHeight="1" outlineLevel="5">
      <c r="A42" s="436">
        <v>9</v>
      </c>
      <c r="B42" s="436"/>
      <c r="C42" s="437" t="s">
        <v>496</v>
      </c>
      <c r="D42" s="437"/>
      <c r="E42" s="437"/>
      <c r="F42" s="437"/>
      <c r="G42" s="437"/>
      <c r="H42" s="437"/>
      <c r="I42" s="437" t="s">
        <v>497</v>
      </c>
      <c r="J42" s="437"/>
      <c r="K42" s="437"/>
      <c r="L42" s="437"/>
      <c r="M42" s="36" t="s">
        <v>486</v>
      </c>
      <c r="N42" s="37">
        <v>2</v>
      </c>
      <c r="O42" s="437" t="s">
        <v>477</v>
      </c>
      <c r="P42" s="437"/>
      <c r="Q42" s="437"/>
      <c r="R42" s="38" t="s">
        <v>483</v>
      </c>
      <c r="S42" s="38" t="s">
        <v>460</v>
      </c>
      <c r="T42" s="35">
        <v>36</v>
      </c>
      <c r="U42" s="39">
        <v>2.778</v>
      </c>
      <c r="V42" s="40">
        <v>100</v>
      </c>
      <c r="W42" s="34">
        <v>12530</v>
      </c>
      <c r="X42" s="35">
        <v>1</v>
      </c>
      <c r="Y42" s="34">
        <v>12530</v>
      </c>
      <c r="Z42" s="44">
        <v>0</v>
      </c>
    </row>
    <row r="43" spans="1:26" s="1" customFormat="1" ht="11.25" hidden="1" customHeight="1" outlineLevel="5" collapsed="1">
      <c r="A43" s="436">
        <v>10</v>
      </c>
      <c r="B43" s="436"/>
      <c r="C43" s="437" t="s">
        <v>498</v>
      </c>
      <c r="D43" s="437"/>
      <c r="E43" s="437"/>
      <c r="F43" s="437"/>
      <c r="G43" s="437"/>
      <c r="H43" s="437"/>
      <c r="I43" s="437" t="s">
        <v>499</v>
      </c>
      <c r="J43" s="437"/>
      <c r="K43" s="437"/>
      <c r="L43" s="437"/>
      <c r="M43" s="36" t="s">
        <v>482</v>
      </c>
      <c r="N43" s="37">
        <v>2</v>
      </c>
      <c r="O43" s="437" t="s">
        <v>458</v>
      </c>
      <c r="P43" s="437"/>
      <c r="Q43" s="437"/>
      <c r="R43" s="38" t="s">
        <v>483</v>
      </c>
      <c r="S43" s="38" t="s">
        <v>460</v>
      </c>
      <c r="T43" s="35">
        <v>36</v>
      </c>
      <c r="U43" s="39">
        <v>2.778</v>
      </c>
      <c r="V43" s="40">
        <v>100</v>
      </c>
      <c r="W43" s="34">
        <v>20500</v>
      </c>
      <c r="X43" s="35">
        <v>1</v>
      </c>
      <c r="Y43" s="34">
        <v>20500</v>
      </c>
      <c r="Z43" s="44">
        <v>0</v>
      </c>
    </row>
    <row r="44" spans="1:26" s="1" customFormat="1" ht="11.25" hidden="1" customHeight="1" outlineLevel="3">
      <c r="A44" s="434" t="s">
        <v>453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34">
        <v>39350</v>
      </c>
      <c r="X44" s="35">
        <v>2</v>
      </c>
      <c r="Y44" s="34">
        <v>39350</v>
      </c>
      <c r="Z44" s="44">
        <v>0</v>
      </c>
    </row>
    <row r="45" spans="1:26" s="1" customFormat="1" ht="11.25" hidden="1" customHeight="1" outlineLevel="4">
      <c r="A45" s="435" t="s">
        <v>454</v>
      </c>
      <c r="B45" s="435"/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34">
        <v>39350</v>
      </c>
      <c r="X45" s="35">
        <v>2</v>
      </c>
      <c r="Y45" s="34">
        <v>39350</v>
      </c>
      <c r="Z45" s="44">
        <v>0</v>
      </c>
    </row>
    <row r="46" spans="1:26" s="1" customFormat="1" ht="11.25" hidden="1" customHeight="1" outlineLevel="5">
      <c r="A46" s="436">
        <v>11</v>
      </c>
      <c r="B46" s="436"/>
      <c r="C46" s="437" t="s">
        <v>500</v>
      </c>
      <c r="D46" s="437"/>
      <c r="E46" s="437"/>
      <c r="F46" s="437"/>
      <c r="G46" s="437"/>
      <c r="H46" s="437"/>
      <c r="I46" s="437" t="s">
        <v>501</v>
      </c>
      <c r="J46" s="437"/>
      <c r="K46" s="437"/>
      <c r="L46" s="437"/>
      <c r="M46" s="36" t="s">
        <v>502</v>
      </c>
      <c r="N46" s="37">
        <v>5</v>
      </c>
      <c r="O46" s="437" t="s">
        <v>458</v>
      </c>
      <c r="P46" s="437"/>
      <c r="Q46" s="437"/>
      <c r="R46" s="38" t="s">
        <v>483</v>
      </c>
      <c r="S46" s="38" t="s">
        <v>460</v>
      </c>
      <c r="T46" s="35">
        <v>120</v>
      </c>
      <c r="U46" s="39">
        <v>0.83299999999999996</v>
      </c>
      <c r="V46" s="40">
        <v>100</v>
      </c>
      <c r="W46" s="34">
        <v>22000</v>
      </c>
      <c r="X46" s="35">
        <v>1</v>
      </c>
      <c r="Y46" s="34">
        <v>22000</v>
      </c>
      <c r="Z46" s="44">
        <v>0</v>
      </c>
    </row>
    <row r="47" spans="1:26" s="1" customFormat="1" ht="11.25" hidden="1" customHeight="1" outlineLevel="5" collapsed="1">
      <c r="A47" s="436">
        <v>12</v>
      </c>
      <c r="B47" s="436"/>
      <c r="C47" s="437" t="s">
        <v>503</v>
      </c>
      <c r="D47" s="437"/>
      <c r="E47" s="437"/>
      <c r="F47" s="437"/>
      <c r="G47" s="437"/>
      <c r="H47" s="437"/>
      <c r="I47" s="437" t="s">
        <v>504</v>
      </c>
      <c r="J47" s="437"/>
      <c r="K47" s="437"/>
      <c r="L47" s="437"/>
      <c r="M47" s="36" t="s">
        <v>482</v>
      </c>
      <c r="N47" s="37">
        <v>2</v>
      </c>
      <c r="O47" s="437" t="s">
        <v>477</v>
      </c>
      <c r="P47" s="437"/>
      <c r="Q47" s="437"/>
      <c r="R47" s="38" t="s">
        <v>505</v>
      </c>
      <c r="S47" s="38" t="s">
        <v>460</v>
      </c>
      <c r="T47" s="35">
        <v>36</v>
      </c>
      <c r="U47" s="39">
        <v>2.778</v>
      </c>
      <c r="V47" s="40">
        <v>100</v>
      </c>
      <c r="W47" s="34">
        <v>17350</v>
      </c>
      <c r="X47" s="35">
        <v>1</v>
      </c>
      <c r="Y47" s="34">
        <v>17350</v>
      </c>
      <c r="Z47" s="44">
        <v>0</v>
      </c>
    </row>
    <row r="48" spans="1:26" s="1" customFormat="1" ht="11.25" hidden="1" customHeight="1" outlineLevel="3">
      <c r="A48" s="434" t="s">
        <v>506</v>
      </c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34">
        <v>23049.96</v>
      </c>
      <c r="X48" s="35">
        <v>1</v>
      </c>
      <c r="Y48" s="34">
        <v>23049.96</v>
      </c>
      <c r="Z48" s="44">
        <v>0</v>
      </c>
    </row>
    <row r="49" spans="1:26" s="1" customFormat="1" ht="11.25" hidden="1" customHeight="1" outlineLevel="4">
      <c r="A49" s="435"/>
      <c r="B49" s="435"/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34">
        <v>23049.96</v>
      </c>
      <c r="X49" s="35">
        <v>1</v>
      </c>
      <c r="Y49" s="34">
        <v>23049.96</v>
      </c>
      <c r="Z49" s="44">
        <v>0</v>
      </c>
    </row>
    <row r="50" spans="1:26" s="1" customFormat="1" ht="11.25" hidden="1" customHeight="1" outlineLevel="5" collapsed="1">
      <c r="A50" s="436">
        <v>13</v>
      </c>
      <c r="B50" s="436"/>
      <c r="C50" s="437" t="s">
        <v>490</v>
      </c>
      <c r="D50" s="437"/>
      <c r="E50" s="437"/>
      <c r="F50" s="437"/>
      <c r="G50" s="437"/>
      <c r="H50" s="437"/>
      <c r="I50" s="437" t="s">
        <v>507</v>
      </c>
      <c r="J50" s="437"/>
      <c r="K50" s="437"/>
      <c r="L50" s="437"/>
      <c r="M50" s="36" t="s">
        <v>482</v>
      </c>
      <c r="N50" s="37">
        <v>2</v>
      </c>
      <c r="O50" s="437" t="s">
        <v>458</v>
      </c>
      <c r="P50" s="437"/>
      <c r="Q50" s="437"/>
      <c r="R50" s="38" t="s">
        <v>478</v>
      </c>
      <c r="S50" s="38" t="s">
        <v>460</v>
      </c>
      <c r="T50" s="35">
        <v>36</v>
      </c>
      <c r="U50" s="39">
        <v>2.778</v>
      </c>
      <c r="V50" s="40">
        <v>100</v>
      </c>
      <c r="W50" s="34">
        <v>23049.96</v>
      </c>
      <c r="X50" s="35">
        <v>1</v>
      </c>
      <c r="Y50" s="34">
        <v>23049.96</v>
      </c>
      <c r="Z50" s="44">
        <v>0</v>
      </c>
    </row>
    <row r="51" spans="1:26" s="1" customFormat="1" ht="11.25" hidden="1" customHeight="1" outlineLevel="3">
      <c r="A51" s="434" t="s">
        <v>508</v>
      </c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34">
        <v>25156.49</v>
      </c>
      <c r="X51" s="35">
        <v>1</v>
      </c>
      <c r="Y51" s="34">
        <v>25156.49</v>
      </c>
      <c r="Z51" s="44">
        <v>0</v>
      </c>
    </row>
    <row r="52" spans="1:26" s="1" customFormat="1" ht="11.25" hidden="1" customHeight="1" outlineLevel="4">
      <c r="A52" s="435" t="s">
        <v>489</v>
      </c>
      <c r="B52" s="435"/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34">
        <v>25156.49</v>
      </c>
      <c r="X52" s="35">
        <v>1</v>
      </c>
      <c r="Y52" s="34">
        <v>25156.49</v>
      </c>
      <c r="Z52" s="44">
        <v>0</v>
      </c>
    </row>
    <row r="53" spans="1:26" s="1" customFormat="1" ht="11.25" hidden="1" customHeight="1" outlineLevel="5" collapsed="1">
      <c r="A53" s="436">
        <v>14</v>
      </c>
      <c r="B53" s="436"/>
      <c r="C53" s="437" t="s">
        <v>509</v>
      </c>
      <c r="D53" s="437"/>
      <c r="E53" s="437"/>
      <c r="F53" s="437"/>
      <c r="G53" s="437"/>
      <c r="H53" s="437"/>
      <c r="I53" s="437" t="s">
        <v>510</v>
      </c>
      <c r="J53" s="437"/>
      <c r="K53" s="437"/>
      <c r="L53" s="437"/>
      <c r="M53" s="36" t="s">
        <v>482</v>
      </c>
      <c r="N53" s="37">
        <v>2</v>
      </c>
      <c r="O53" s="437" t="s">
        <v>458</v>
      </c>
      <c r="P53" s="437"/>
      <c r="Q53" s="437"/>
      <c r="R53" s="38" t="s">
        <v>511</v>
      </c>
      <c r="S53" s="38" t="s">
        <v>460</v>
      </c>
      <c r="T53" s="35">
        <v>36</v>
      </c>
      <c r="U53" s="39">
        <v>2.778</v>
      </c>
      <c r="V53" s="40">
        <v>100</v>
      </c>
      <c r="W53" s="34">
        <v>25156.49</v>
      </c>
      <c r="X53" s="35">
        <v>1</v>
      </c>
      <c r="Y53" s="34">
        <v>25156.49</v>
      </c>
      <c r="Z53" s="44">
        <v>0</v>
      </c>
    </row>
    <row r="54" spans="1:26" s="1" customFormat="1" ht="11.25" hidden="1" customHeight="1" outlineLevel="3">
      <c r="A54" s="434" t="s">
        <v>512</v>
      </c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34">
        <v>13982</v>
      </c>
      <c r="X54" s="35">
        <v>1</v>
      </c>
      <c r="Y54" s="34">
        <v>13982</v>
      </c>
      <c r="Z54" s="44">
        <v>0</v>
      </c>
    </row>
    <row r="55" spans="1:26" s="1" customFormat="1" ht="11.25" hidden="1" customHeight="1" outlineLevel="4">
      <c r="A55" s="435" t="s">
        <v>489</v>
      </c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34">
        <v>13982</v>
      </c>
      <c r="X55" s="35">
        <v>1</v>
      </c>
      <c r="Y55" s="34">
        <v>13982</v>
      </c>
      <c r="Z55" s="44">
        <v>0</v>
      </c>
    </row>
    <row r="56" spans="1:26" s="1" customFormat="1" ht="11.25" hidden="1" customHeight="1" outlineLevel="5" collapsed="1">
      <c r="A56" s="436">
        <v>15</v>
      </c>
      <c r="B56" s="436"/>
      <c r="C56" s="437" t="s">
        <v>513</v>
      </c>
      <c r="D56" s="437"/>
      <c r="E56" s="437"/>
      <c r="F56" s="437"/>
      <c r="G56" s="437"/>
      <c r="H56" s="437"/>
      <c r="I56" s="437" t="s">
        <v>514</v>
      </c>
      <c r="J56" s="437"/>
      <c r="K56" s="437"/>
      <c r="L56" s="437"/>
      <c r="M56" s="36" t="s">
        <v>482</v>
      </c>
      <c r="N56" s="37">
        <v>2</v>
      </c>
      <c r="O56" s="437" t="s">
        <v>477</v>
      </c>
      <c r="P56" s="437"/>
      <c r="Q56" s="437"/>
      <c r="R56" s="38" t="s">
        <v>515</v>
      </c>
      <c r="S56" s="38" t="s">
        <v>460</v>
      </c>
      <c r="T56" s="35">
        <v>36</v>
      </c>
      <c r="U56" s="39">
        <v>2.778</v>
      </c>
      <c r="V56" s="40">
        <v>100</v>
      </c>
      <c r="W56" s="34">
        <v>13982</v>
      </c>
      <c r="X56" s="35">
        <v>1</v>
      </c>
      <c r="Y56" s="34">
        <v>13982</v>
      </c>
      <c r="Z56" s="44">
        <v>0</v>
      </c>
    </row>
    <row r="57" spans="1:26" s="1" customFormat="1" ht="11.25" hidden="1" customHeight="1" outlineLevel="3">
      <c r="A57" s="434" t="s">
        <v>516</v>
      </c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34">
        <v>30072.720000000001</v>
      </c>
      <c r="X57" s="35">
        <v>2</v>
      </c>
      <c r="Y57" s="34">
        <v>30072.720000000001</v>
      </c>
      <c r="Z57" s="44">
        <v>0</v>
      </c>
    </row>
    <row r="58" spans="1:26" s="1" customFormat="1" ht="11.25" hidden="1" customHeight="1" outlineLevel="4">
      <c r="A58" s="435"/>
      <c r="B58" s="435"/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34">
        <v>30072.720000000001</v>
      </c>
      <c r="X58" s="35">
        <v>2</v>
      </c>
      <c r="Y58" s="34">
        <v>30072.720000000001</v>
      </c>
      <c r="Z58" s="44">
        <v>0</v>
      </c>
    </row>
    <row r="59" spans="1:26" s="1" customFormat="1" ht="11.25" hidden="1" customHeight="1" outlineLevel="5">
      <c r="A59" s="436">
        <v>16</v>
      </c>
      <c r="B59" s="436"/>
      <c r="C59" s="437" t="s">
        <v>490</v>
      </c>
      <c r="D59" s="437"/>
      <c r="E59" s="437"/>
      <c r="F59" s="437"/>
      <c r="G59" s="437"/>
      <c r="H59" s="437"/>
      <c r="I59" s="437" t="s">
        <v>517</v>
      </c>
      <c r="J59" s="437"/>
      <c r="K59" s="437"/>
      <c r="L59" s="437"/>
      <c r="M59" s="36" t="s">
        <v>482</v>
      </c>
      <c r="N59" s="37">
        <v>2</v>
      </c>
      <c r="O59" s="437" t="s">
        <v>458</v>
      </c>
      <c r="P59" s="437"/>
      <c r="Q59" s="437"/>
      <c r="R59" s="38" t="s">
        <v>464</v>
      </c>
      <c r="S59" s="38" t="s">
        <v>460</v>
      </c>
      <c r="T59" s="35">
        <v>36</v>
      </c>
      <c r="U59" s="39">
        <v>2.778</v>
      </c>
      <c r="V59" s="40">
        <v>100</v>
      </c>
      <c r="W59" s="34">
        <v>22014.720000000001</v>
      </c>
      <c r="X59" s="35">
        <v>1</v>
      </c>
      <c r="Y59" s="34">
        <v>22014.720000000001</v>
      </c>
      <c r="Z59" s="44">
        <v>0</v>
      </c>
    </row>
    <row r="60" spans="1:26" s="1" customFormat="1" ht="11.25" hidden="1" customHeight="1" outlineLevel="5" collapsed="1">
      <c r="A60" s="436">
        <v>17</v>
      </c>
      <c r="B60" s="436"/>
      <c r="C60" s="437" t="s">
        <v>518</v>
      </c>
      <c r="D60" s="437"/>
      <c r="E60" s="437"/>
      <c r="F60" s="437"/>
      <c r="G60" s="437"/>
      <c r="H60" s="437"/>
      <c r="I60" s="437" t="s">
        <v>519</v>
      </c>
      <c r="J60" s="437"/>
      <c r="K60" s="437"/>
      <c r="L60" s="437"/>
      <c r="M60" s="36" t="s">
        <v>486</v>
      </c>
      <c r="N60" s="37">
        <v>2</v>
      </c>
      <c r="O60" s="437" t="s">
        <v>477</v>
      </c>
      <c r="P60" s="437"/>
      <c r="Q60" s="437"/>
      <c r="R60" s="38" t="s">
        <v>478</v>
      </c>
      <c r="S60" s="38" t="s">
        <v>460</v>
      </c>
      <c r="T60" s="35">
        <v>36</v>
      </c>
      <c r="U60" s="39">
        <v>2.778</v>
      </c>
      <c r="V60" s="40">
        <v>100</v>
      </c>
      <c r="W60" s="34">
        <v>8058</v>
      </c>
      <c r="X60" s="35">
        <v>1</v>
      </c>
      <c r="Y60" s="34">
        <v>8058</v>
      </c>
      <c r="Z60" s="44">
        <v>0</v>
      </c>
    </row>
    <row r="61" spans="1:26" s="1" customFormat="1" ht="11.25" hidden="1" customHeight="1" outlineLevel="3">
      <c r="A61" s="434" t="s">
        <v>520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34">
        <v>360836.23</v>
      </c>
      <c r="X61" s="35">
        <v>23</v>
      </c>
      <c r="Y61" s="34">
        <v>360836.23</v>
      </c>
      <c r="Z61" s="44">
        <v>0</v>
      </c>
    </row>
    <row r="62" spans="1:26" s="1" customFormat="1" ht="11.25" hidden="1" customHeight="1" outlineLevel="4">
      <c r="A62" s="435" t="s">
        <v>489</v>
      </c>
      <c r="B62" s="435"/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34">
        <v>360836.23</v>
      </c>
      <c r="X62" s="35">
        <v>23</v>
      </c>
      <c r="Y62" s="34">
        <v>360836.23</v>
      </c>
      <c r="Z62" s="44">
        <v>0</v>
      </c>
    </row>
    <row r="63" spans="1:26" s="1" customFormat="1" ht="11.25" hidden="1" customHeight="1" outlineLevel="5">
      <c r="A63" s="436">
        <v>18</v>
      </c>
      <c r="B63" s="436"/>
      <c r="C63" s="437" t="s">
        <v>521</v>
      </c>
      <c r="D63" s="437"/>
      <c r="E63" s="437"/>
      <c r="F63" s="437"/>
      <c r="G63" s="437"/>
      <c r="H63" s="437"/>
      <c r="I63" s="437" t="s">
        <v>522</v>
      </c>
      <c r="J63" s="437"/>
      <c r="K63" s="437"/>
      <c r="L63" s="437"/>
      <c r="M63" s="36" t="s">
        <v>482</v>
      </c>
      <c r="N63" s="37">
        <v>2</v>
      </c>
      <c r="O63" s="437" t="s">
        <v>477</v>
      </c>
      <c r="P63" s="437"/>
      <c r="Q63" s="437"/>
      <c r="R63" s="38" t="s">
        <v>487</v>
      </c>
      <c r="S63" s="38" t="s">
        <v>460</v>
      </c>
      <c r="T63" s="35">
        <v>36</v>
      </c>
      <c r="U63" s="39">
        <v>2.778</v>
      </c>
      <c r="V63" s="40">
        <v>100</v>
      </c>
      <c r="W63" s="34">
        <v>14550</v>
      </c>
      <c r="X63" s="35">
        <v>1</v>
      </c>
      <c r="Y63" s="34">
        <v>14550</v>
      </c>
      <c r="Z63" s="44">
        <v>0</v>
      </c>
    </row>
    <row r="64" spans="1:26" s="1" customFormat="1" ht="11.25" hidden="1" customHeight="1" outlineLevel="5">
      <c r="A64" s="436">
        <v>19</v>
      </c>
      <c r="B64" s="436"/>
      <c r="C64" s="437" t="s">
        <v>523</v>
      </c>
      <c r="D64" s="437"/>
      <c r="E64" s="437"/>
      <c r="F64" s="437"/>
      <c r="G64" s="437"/>
      <c r="H64" s="437"/>
      <c r="I64" s="437" t="s">
        <v>524</v>
      </c>
      <c r="J64" s="437"/>
      <c r="K64" s="437"/>
      <c r="L64" s="437"/>
      <c r="M64" s="36" t="s">
        <v>482</v>
      </c>
      <c r="N64" s="37">
        <v>2</v>
      </c>
      <c r="O64" s="437" t="s">
        <v>477</v>
      </c>
      <c r="P64" s="437"/>
      <c r="Q64" s="437"/>
      <c r="R64" s="38" t="s">
        <v>525</v>
      </c>
      <c r="S64" s="38" t="s">
        <v>460</v>
      </c>
      <c r="T64" s="35">
        <v>36</v>
      </c>
      <c r="U64" s="39">
        <v>2.778</v>
      </c>
      <c r="V64" s="40">
        <v>100</v>
      </c>
      <c r="W64" s="34">
        <v>22000</v>
      </c>
      <c r="X64" s="35">
        <v>1</v>
      </c>
      <c r="Y64" s="34">
        <v>22000</v>
      </c>
      <c r="Z64" s="44">
        <v>0</v>
      </c>
    </row>
    <row r="65" spans="1:26" s="1" customFormat="1" ht="11.25" hidden="1" customHeight="1" outlineLevel="5">
      <c r="A65" s="436">
        <v>20</v>
      </c>
      <c r="B65" s="436"/>
      <c r="C65" s="437" t="s">
        <v>526</v>
      </c>
      <c r="D65" s="437"/>
      <c r="E65" s="437"/>
      <c r="F65" s="437"/>
      <c r="G65" s="437"/>
      <c r="H65" s="437"/>
      <c r="I65" s="437" t="s">
        <v>527</v>
      </c>
      <c r="J65" s="437"/>
      <c r="K65" s="437"/>
      <c r="L65" s="437"/>
      <c r="M65" s="36" t="s">
        <v>528</v>
      </c>
      <c r="N65" s="37">
        <v>5</v>
      </c>
      <c r="O65" s="437" t="s">
        <v>477</v>
      </c>
      <c r="P65" s="437"/>
      <c r="Q65" s="437"/>
      <c r="R65" s="38" t="s">
        <v>483</v>
      </c>
      <c r="S65" s="38" t="s">
        <v>460</v>
      </c>
      <c r="T65" s="35">
        <v>120</v>
      </c>
      <c r="U65" s="39">
        <v>0.83299999999999996</v>
      </c>
      <c r="V65" s="40">
        <v>100</v>
      </c>
      <c r="W65" s="34">
        <v>5100</v>
      </c>
      <c r="X65" s="35">
        <v>1</v>
      </c>
      <c r="Y65" s="34">
        <v>5100</v>
      </c>
      <c r="Z65" s="44">
        <v>0</v>
      </c>
    </row>
    <row r="66" spans="1:26" s="1" customFormat="1" ht="11.25" hidden="1" customHeight="1" outlineLevel="5">
      <c r="A66" s="436">
        <v>21</v>
      </c>
      <c r="B66" s="436"/>
      <c r="C66" s="437" t="s">
        <v>513</v>
      </c>
      <c r="D66" s="437"/>
      <c r="E66" s="437"/>
      <c r="F66" s="437"/>
      <c r="G66" s="437"/>
      <c r="H66" s="437"/>
      <c r="I66" s="437" t="s">
        <v>529</v>
      </c>
      <c r="J66" s="437"/>
      <c r="K66" s="437"/>
      <c r="L66" s="437"/>
      <c r="M66" s="36" t="s">
        <v>482</v>
      </c>
      <c r="N66" s="37">
        <v>2</v>
      </c>
      <c r="O66" s="437" t="s">
        <v>477</v>
      </c>
      <c r="P66" s="437"/>
      <c r="Q66" s="437"/>
      <c r="R66" s="38" t="s">
        <v>530</v>
      </c>
      <c r="S66" s="38" t="s">
        <v>460</v>
      </c>
      <c r="T66" s="35">
        <v>36</v>
      </c>
      <c r="U66" s="39">
        <v>2.778</v>
      </c>
      <c r="V66" s="40">
        <v>100</v>
      </c>
      <c r="W66" s="34">
        <v>13982</v>
      </c>
      <c r="X66" s="35">
        <v>1</v>
      </c>
      <c r="Y66" s="34">
        <v>13982</v>
      </c>
      <c r="Z66" s="44">
        <v>0</v>
      </c>
    </row>
    <row r="67" spans="1:26" s="1" customFormat="1" ht="11.25" hidden="1" customHeight="1" outlineLevel="5">
      <c r="A67" s="436">
        <v>22</v>
      </c>
      <c r="B67" s="436"/>
      <c r="C67" s="437" t="s">
        <v>531</v>
      </c>
      <c r="D67" s="437"/>
      <c r="E67" s="437"/>
      <c r="F67" s="437"/>
      <c r="G67" s="437"/>
      <c r="H67" s="437"/>
      <c r="I67" s="437" t="s">
        <v>532</v>
      </c>
      <c r="J67" s="437"/>
      <c r="K67" s="437"/>
      <c r="L67" s="437"/>
      <c r="M67" s="36" t="s">
        <v>533</v>
      </c>
      <c r="N67" s="37">
        <v>6</v>
      </c>
      <c r="O67" s="437" t="s">
        <v>477</v>
      </c>
      <c r="P67" s="437"/>
      <c r="Q67" s="437"/>
      <c r="R67" s="38" t="s">
        <v>534</v>
      </c>
      <c r="S67" s="38" t="s">
        <v>460</v>
      </c>
      <c r="T67" s="35">
        <v>180</v>
      </c>
      <c r="U67" s="39">
        <v>0.55600000000000005</v>
      </c>
      <c r="V67" s="40">
        <v>100</v>
      </c>
      <c r="W67" s="34">
        <v>8024</v>
      </c>
      <c r="X67" s="35">
        <v>1</v>
      </c>
      <c r="Y67" s="34">
        <v>8024</v>
      </c>
      <c r="Z67" s="44">
        <v>0</v>
      </c>
    </row>
    <row r="68" spans="1:26" s="1" customFormat="1" ht="11.25" hidden="1" customHeight="1" outlineLevel="5">
      <c r="A68" s="436">
        <v>23</v>
      </c>
      <c r="B68" s="436"/>
      <c r="C68" s="437" t="s">
        <v>535</v>
      </c>
      <c r="D68" s="437"/>
      <c r="E68" s="437"/>
      <c r="F68" s="437"/>
      <c r="G68" s="437"/>
      <c r="H68" s="437"/>
      <c r="I68" s="437" t="s">
        <v>536</v>
      </c>
      <c r="J68" s="437"/>
      <c r="K68" s="437"/>
      <c r="L68" s="437"/>
      <c r="M68" s="36" t="s">
        <v>537</v>
      </c>
      <c r="N68" s="37">
        <v>4</v>
      </c>
      <c r="O68" s="437" t="s">
        <v>477</v>
      </c>
      <c r="P68" s="437"/>
      <c r="Q68" s="437"/>
      <c r="R68" s="38" t="s">
        <v>483</v>
      </c>
      <c r="S68" s="38" t="s">
        <v>460</v>
      </c>
      <c r="T68" s="35">
        <v>84</v>
      </c>
      <c r="U68" s="39">
        <v>1.19</v>
      </c>
      <c r="V68" s="40">
        <v>100</v>
      </c>
      <c r="W68" s="34">
        <v>16290</v>
      </c>
      <c r="X68" s="35">
        <v>1</v>
      </c>
      <c r="Y68" s="34">
        <v>16290</v>
      </c>
      <c r="Z68" s="44">
        <v>0</v>
      </c>
    </row>
    <row r="69" spans="1:26" s="1" customFormat="1" ht="11.25" hidden="1" customHeight="1" outlineLevel="5">
      <c r="A69" s="436">
        <v>24</v>
      </c>
      <c r="B69" s="436"/>
      <c r="C69" s="437" t="s">
        <v>538</v>
      </c>
      <c r="D69" s="437"/>
      <c r="E69" s="437"/>
      <c r="F69" s="437"/>
      <c r="G69" s="437"/>
      <c r="H69" s="437"/>
      <c r="I69" s="437" t="s">
        <v>539</v>
      </c>
      <c r="J69" s="437"/>
      <c r="K69" s="437"/>
      <c r="L69" s="437"/>
      <c r="M69" s="36" t="s">
        <v>482</v>
      </c>
      <c r="N69" s="37">
        <v>2</v>
      </c>
      <c r="O69" s="437" t="s">
        <v>477</v>
      </c>
      <c r="P69" s="437"/>
      <c r="Q69" s="437"/>
      <c r="R69" s="38" t="s">
        <v>483</v>
      </c>
      <c r="S69" s="38" t="s">
        <v>460</v>
      </c>
      <c r="T69" s="35">
        <v>36</v>
      </c>
      <c r="U69" s="39">
        <v>2.778</v>
      </c>
      <c r="V69" s="40">
        <v>100</v>
      </c>
      <c r="W69" s="34">
        <v>17700</v>
      </c>
      <c r="X69" s="35">
        <v>1</v>
      </c>
      <c r="Y69" s="34">
        <v>17700</v>
      </c>
      <c r="Z69" s="44">
        <v>0</v>
      </c>
    </row>
    <row r="70" spans="1:26" s="1" customFormat="1" ht="11.25" hidden="1" customHeight="1" outlineLevel="5">
      <c r="A70" s="436">
        <v>25</v>
      </c>
      <c r="B70" s="436"/>
      <c r="C70" s="437" t="s">
        <v>538</v>
      </c>
      <c r="D70" s="437"/>
      <c r="E70" s="437"/>
      <c r="F70" s="437"/>
      <c r="G70" s="437"/>
      <c r="H70" s="437"/>
      <c r="I70" s="437" t="s">
        <v>540</v>
      </c>
      <c r="J70" s="437"/>
      <c r="K70" s="437"/>
      <c r="L70" s="437"/>
      <c r="M70" s="36" t="s">
        <v>482</v>
      </c>
      <c r="N70" s="37">
        <v>2</v>
      </c>
      <c r="O70" s="437" t="s">
        <v>477</v>
      </c>
      <c r="P70" s="437"/>
      <c r="Q70" s="437"/>
      <c r="R70" s="38" t="s">
        <v>483</v>
      </c>
      <c r="S70" s="38" t="s">
        <v>460</v>
      </c>
      <c r="T70" s="35">
        <v>36</v>
      </c>
      <c r="U70" s="39">
        <v>2.778</v>
      </c>
      <c r="V70" s="40">
        <v>100</v>
      </c>
      <c r="W70" s="34">
        <v>17700</v>
      </c>
      <c r="X70" s="35">
        <v>1</v>
      </c>
      <c r="Y70" s="34">
        <v>17700</v>
      </c>
      <c r="Z70" s="44">
        <v>0</v>
      </c>
    </row>
    <row r="71" spans="1:26" s="1" customFormat="1" ht="11.25" hidden="1" customHeight="1" outlineLevel="5">
      <c r="A71" s="436">
        <v>26</v>
      </c>
      <c r="B71" s="436"/>
      <c r="C71" s="437" t="s">
        <v>538</v>
      </c>
      <c r="D71" s="437"/>
      <c r="E71" s="437"/>
      <c r="F71" s="437"/>
      <c r="G71" s="437"/>
      <c r="H71" s="437"/>
      <c r="I71" s="437" t="s">
        <v>541</v>
      </c>
      <c r="J71" s="437"/>
      <c r="K71" s="437"/>
      <c r="L71" s="437"/>
      <c r="M71" s="36" t="s">
        <v>482</v>
      </c>
      <c r="N71" s="37">
        <v>2</v>
      </c>
      <c r="O71" s="437" t="s">
        <v>477</v>
      </c>
      <c r="P71" s="437"/>
      <c r="Q71" s="437"/>
      <c r="R71" s="38" t="s">
        <v>483</v>
      </c>
      <c r="S71" s="38" t="s">
        <v>460</v>
      </c>
      <c r="T71" s="35">
        <v>36</v>
      </c>
      <c r="U71" s="39">
        <v>2.778</v>
      </c>
      <c r="V71" s="40">
        <v>100</v>
      </c>
      <c r="W71" s="34">
        <v>17700</v>
      </c>
      <c r="X71" s="35">
        <v>1</v>
      </c>
      <c r="Y71" s="34">
        <v>17700</v>
      </c>
      <c r="Z71" s="44">
        <v>0</v>
      </c>
    </row>
    <row r="72" spans="1:26" s="1" customFormat="1" ht="11.25" hidden="1" customHeight="1" outlineLevel="5">
      <c r="A72" s="436">
        <v>27</v>
      </c>
      <c r="B72" s="436"/>
      <c r="C72" s="437" t="s">
        <v>542</v>
      </c>
      <c r="D72" s="437"/>
      <c r="E72" s="437"/>
      <c r="F72" s="437"/>
      <c r="G72" s="437"/>
      <c r="H72" s="437"/>
      <c r="I72" s="437" t="s">
        <v>543</v>
      </c>
      <c r="J72" s="437"/>
      <c r="K72" s="437"/>
      <c r="L72" s="437"/>
      <c r="M72" s="36" t="s">
        <v>544</v>
      </c>
      <c r="N72" s="37">
        <v>4</v>
      </c>
      <c r="O72" s="437" t="s">
        <v>477</v>
      </c>
      <c r="P72" s="437"/>
      <c r="Q72" s="437"/>
      <c r="R72" s="38" t="s">
        <v>545</v>
      </c>
      <c r="S72" s="38" t="s">
        <v>460</v>
      </c>
      <c r="T72" s="35">
        <v>84</v>
      </c>
      <c r="U72" s="39">
        <v>1.19</v>
      </c>
      <c r="V72" s="40">
        <v>100</v>
      </c>
      <c r="W72" s="34">
        <v>4190</v>
      </c>
      <c r="X72" s="35">
        <v>1</v>
      </c>
      <c r="Y72" s="34">
        <v>4190</v>
      </c>
      <c r="Z72" s="44">
        <v>0</v>
      </c>
    </row>
    <row r="73" spans="1:26" s="1" customFormat="1" ht="11.25" hidden="1" customHeight="1" outlineLevel="5">
      <c r="A73" s="436">
        <v>28</v>
      </c>
      <c r="B73" s="436"/>
      <c r="C73" s="437" t="s">
        <v>546</v>
      </c>
      <c r="D73" s="437"/>
      <c r="E73" s="437"/>
      <c r="F73" s="437"/>
      <c r="G73" s="437"/>
      <c r="H73" s="437"/>
      <c r="I73" s="437" t="s">
        <v>547</v>
      </c>
      <c r="J73" s="437"/>
      <c r="K73" s="437"/>
      <c r="L73" s="437"/>
      <c r="M73" s="36" t="s">
        <v>486</v>
      </c>
      <c r="N73" s="37">
        <v>2</v>
      </c>
      <c r="O73" s="437" t="s">
        <v>477</v>
      </c>
      <c r="P73" s="437"/>
      <c r="Q73" s="437"/>
      <c r="R73" s="38" t="s">
        <v>511</v>
      </c>
      <c r="S73" s="38" t="s">
        <v>460</v>
      </c>
      <c r="T73" s="35">
        <v>36</v>
      </c>
      <c r="U73" s="39">
        <v>2.778</v>
      </c>
      <c r="V73" s="40">
        <v>100</v>
      </c>
      <c r="W73" s="34">
        <v>5703.51</v>
      </c>
      <c r="X73" s="35">
        <v>1</v>
      </c>
      <c r="Y73" s="34">
        <v>5703.51</v>
      </c>
      <c r="Z73" s="44">
        <v>0</v>
      </c>
    </row>
    <row r="74" spans="1:26" s="1" customFormat="1" ht="11.25" hidden="1" customHeight="1" outlineLevel="5">
      <c r="A74" s="436">
        <v>29</v>
      </c>
      <c r="B74" s="436"/>
      <c r="C74" s="437" t="s">
        <v>513</v>
      </c>
      <c r="D74" s="437"/>
      <c r="E74" s="437"/>
      <c r="F74" s="437"/>
      <c r="G74" s="437"/>
      <c r="H74" s="437"/>
      <c r="I74" s="437" t="s">
        <v>548</v>
      </c>
      <c r="J74" s="437"/>
      <c r="K74" s="437"/>
      <c r="L74" s="437"/>
      <c r="M74" s="36" t="s">
        <v>482</v>
      </c>
      <c r="N74" s="37">
        <v>2</v>
      </c>
      <c r="O74" s="437" t="s">
        <v>477</v>
      </c>
      <c r="P74" s="437"/>
      <c r="Q74" s="437"/>
      <c r="R74" s="38" t="s">
        <v>515</v>
      </c>
      <c r="S74" s="38" t="s">
        <v>460</v>
      </c>
      <c r="T74" s="35">
        <v>36</v>
      </c>
      <c r="U74" s="39">
        <v>2.778</v>
      </c>
      <c r="V74" s="40">
        <v>100</v>
      </c>
      <c r="W74" s="34">
        <v>13982</v>
      </c>
      <c r="X74" s="35">
        <v>1</v>
      </c>
      <c r="Y74" s="34">
        <v>13982</v>
      </c>
      <c r="Z74" s="44">
        <v>0</v>
      </c>
    </row>
    <row r="75" spans="1:26" s="1" customFormat="1" ht="11.25" hidden="1" customHeight="1" outlineLevel="5">
      <c r="A75" s="436">
        <v>30</v>
      </c>
      <c r="B75" s="436"/>
      <c r="C75" s="437" t="s">
        <v>538</v>
      </c>
      <c r="D75" s="437"/>
      <c r="E75" s="437"/>
      <c r="F75" s="437"/>
      <c r="G75" s="437"/>
      <c r="H75" s="437"/>
      <c r="I75" s="437" t="s">
        <v>549</v>
      </c>
      <c r="J75" s="437"/>
      <c r="K75" s="437"/>
      <c r="L75" s="437"/>
      <c r="M75" s="36" t="s">
        <v>482</v>
      </c>
      <c r="N75" s="37">
        <v>2</v>
      </c>
      <c r="O75" s="437" t="s">
        <v>477</v>
      </c>
      <c r="P75" s="437"/>
      <c r="Q75" s="437"/>
      <c r="R75" s="38" t="s">
        <v>483</v>
      </c>
      <c r="S75" s="38" t="s">
        <v>460</v>
      </c>
      <c r="T75" s="35">
        <v>36</v>
      </c>
      <c r="U75" s="39">
        <v>2.778</v>
      </c>
      <c r="V75" s="40">
        <v>100</v>
      </c>
      <c r="W75" s="34">
        <v>17700</v>
      </c>
      <c r="X75" s="35">
        <v>1</v>
      </c>
      <c r="Y75" s="34">
        <v>17700</v>
      </c>
      <c r="Z75" s="44">
        <v>0</v>
      </c>
    </row>
    <row r="76" spans="1:26" s="1" customFormat="1" ht="11.25" hidden="1" customHeight="1" outlineLevel="5">
      <c r="A76" s="436">
        <v>31</v>
      </c>
      <c r="B76" s="436"/>
      <c r="C76" s="437" t="s">
        <v>526</v>
      </c>
      <c r="D76" s="437"/>
      <c r="E76" s="437"/>
      <c r="F76" s="437"/>
      <c r="G76" s="437"/>
      <c r="H76" s="437"/>
      <c r="I76" s="437" t="s">
        <v>550</v>
      </c>
      <c r="J76" s="437"/>
      <c r="K76" s="437"/>
      <c r="L76" s="437"/>
      <c r="M76" s="36" t="s">
        <v>528</v>
      </c>
      <c r="N76" s="37">
        <v>5</v>
      </c>
      <c r="O76" s="437" t="s">
        <v>477</v>
      </c>
      <c r="P76" s="437"/>
      <c r="Q76" s="437"/>
      <c r="R76" s="38" t="s">
        <v>483</v>
      </c>
      <c r="S76" s="38" t="s">
        <v>460</v>
      </c>
      <c r="T76" s="35">
        <v>120</v>
      </c>
      <c r="U76" s="39">
        <v>0.83299999999999996</v>
      </c>
      <c r="V76" s="40">
        <v>100</v>
      </c>
      <c r="W76" s="34">
        <v>5100</v>
      </c>
      <c r="X76" s="35">
        <v>1</v>
      </c>
      <c r="Y76" s="34">
        <v>5100</v>
      </c>
      <c r="Z76" s="44">
        <v>0</v>
      </c>
    </row>
    <row r="77" spans="1:26" s="1" customFormat="1" ht="11.25" hidden="1" customHeight="1" outlineLevel="5">
      <c r="A77" s="436">
        <v>32</v>
      </c>
      <c r="B77" s="436"/>
      <c r="C77" s="437" t="s">
        <v>551</v>
      </c>
      <c r="D77" s="437"/>
      <c r="E77" s="437"/>
      <c r="F77" s="437"/>
      <c r="G77" s="437"/>
      <c r="H77" s="437"/>
      <c r="I77" s="437" t="s">
        <v>552</v>
      </c>
      <c r="J77" s="437"/>
      <c r="K77" s="437"/>
      <c r="L77" s="437"/>
      <c r="M77" s="36" t="s">
        <v>553</v>
      </c>
      <c r="N77" s="37">
        <v>4</v>
      </c>
      <c r="O77" s="437" t="s">
        <v>458</v>
      </c>
      <c r="P77" s="437"/>
      <c r="Q77" s="437"/>
      <c r="R77" s="38" t="s">
        <v>483</v>
      </c>
      <c r="S77" s="38" t="s">
        <v>460</v>
      </c>
      <c r="T77" s="35">
        <v>84</v>
      </c>
      <c r="U77" s="39">
        <v>1.19</v>
      </c>
      <c r="V77" s="40">
        <v>100</v>
      </c>
      <c r="W77" s="34">
        <v>30950</v>
      </c>
      <c r="X77" s="35">
        <v>1</v>
      </c>
      <c r="Y77" s="34">
        <v>30950</v>
      </c>
      <c r="Z77" s="44">
        <v>0</v>
      </c>
    </row>
    <row r="78" spans="1:26" s="1" customFormat="1" ht="11.25" hidden="1" customHeight="1" outlineLevel="5">
      <c r="A78" s="436">
        <v>33</v>
      </c>
      <c r="B78" s="436"/>
      <c r="C78" s="437" t="s">
        <v>554</v>
      </c>
      <c r="D78" s="437"/>
      <c r="E78" s="437"/>
      <c r="F78" s="437"/>
      <c r="G78" s="437"/>
      <c r="H78" s="437"/>
      <c r="I78" s="437" t="s">
        <v>555</v>
      </c>
      <c r="J78" s="437"/>
      <c r="K78" s="437"/>
      <c r="L78" s="437"/>
      <c r="M78" s="36" t="s">
        <v>556</v>
      </c>
      <c r="N78" s="37">
        <v>4</v>
      </c>
      <c r="O78" s="437" t="s">
        <v>477</v>
      </c>
      <c r="P78" s="437"/>
      <c r="Q78" s="437"/>
      <c r="R78" s="38" t="s">
        <v>534</v>
      </c>
      <c r="S78" s="38" t="s">
        <v>460</v>
      </c>
      <c r="T78" s="35">
        <v>84</v>
      </c>
      <c r="U78" s="39">
        <v>1.19</v>
      </c>
      <c r="V78" s="40">
        <v>100</v>
      </c>
      <c r="W78" s="34">
        <v>5900</v>
      </c>
      <c r="X78" s="35">
        <v>1</v>
      </c>
      <c r="Y78" s="34">
        <v>5900</v>
      </c>
      <c r="Z78" s="44">
        <v>0</v>
      </c>
    </row>
    <row r="79" spans="1:26" s="1" customFormat="1" ht="11.25" hidden="1" customHeight="1" outlineLevel="5">
      <c r="A79" s="436">
        <v>34</v>
      </c>
      <c r="B79" s="436"/>
      <c r="C79" s="437" t="s">
        <v>538</v>
      </c>
      <c r="D79" s="437"/>
      <c r="E79" s="437"/>
      <c r="F79" s="437"/>
      <c r="G79" s="437"/>
      <c r="H79" s="437"/>
      <c r="I79" s="437" t="s">
        <v>557</v>
      </c>
      <c r="J79" s="437"/>
      <c r="K79" s="437"/>
      <c r="L79" s="437"/>
      <c r="M79" s="36" t="s">
        <v>482</v>
      </c>
      <c r="N79" s="37">
        <v>2</v>
      </c>
      <c r="O79" s="437" t="s">
        <v>477</v>
      </c>
      <c r="P79" s="437"/>
      <c r="Q79" s="437"/>
      <c r="R79" s="38" t="s">
        <v>483</v>
      </c>
      <c r="S79" s="38" t="s">
        <v>460</v>
      </c>
      <c r="T79" s="35">
        <v>36</v>
      </c>
      <c r="U79" s="39">
        <v>2.778</v>
      </c>
      <c r="V79" s="40">
        <v>100</v>
      </c>
      <c r="W79" s="34">
        <v>17700</v>
      </c>
      <c r="X79" s="35">
        <v>1</v>
      </c>
      <c r="Y79" s="34">
        <v>17700</v>
      </c>
      <c r="Z79" s="44">
        <v>0</v>
      </c>
    </row>
    <row r="80" spans="1:26" s="1" customFormat="1" ht="11.25" hidden="1" customHeight="1" outlineLevel="5">
      <c r="A80" s="436">
        <v>35</v>
      </c>
      <c r="B80" s="436"/>
      <c r="C80" s="437" t="s">
        <v>498</v>
      </c>
      <c r="D80" s="437"/>
      <c r="E80" s="437"/>
      <c r="F80" s="437"/>
      <c r="G80" s="437"/>
      <c r="H80" s="437"/>
      <c r="I80" s="437" t="s">
        <v>558</v>
      </c>
      <c r="J80" s="437"/>
      <c r="K80" s="437"/>
      <c r="L80" s="437"/>
      <c r="M80" s="36" t="s">
        <v>482</v>
      </c>
      <c r="N80" s="37">
        <v>2</v>
      </c>
      <c r="O80" s="437" t="s">
        <v>458</v>
      </c>
      <c r="P80" s="437"/>
      <c r="Q80" s="437"/>
      <c r="R80" s="38" t="s">
        <v>483</v>
      </c>
      <c r="S80" s="38" t="s">
        <v>460</v>
      </c>
      <c r="T80" s="35">
        <v>36</v>
      </c>
      <c r="U80" s="39">
        <v>2.778</v>
      </c>
      <c r="V80" s="40">
        <v>100</v>
      </c>
      <c r="W80" s="34">
        <v>20500</v>
      </c>
      <c r="X80" s="35">
        <v>1</v>
      </c>
      <c r="Y80" s="34">
        <v>20500</v>
      </c>
      <c r="Z80" s="44">
        <v>0</v>
      </c>
    </row>
    <row r="81" spans="1:26" s="1" customFormat="1" ht="11.25" hidden="1" customHeight="1" outlineLevel="5">
      <c r="A81" s="436">
        <v>36</v>
      </c>
      <c r="B81" s="436"/>
      <c r="C81" s="437" t="s">
        <v>538</v>
      </c>
      <c r="D81" s="437"/>
      <c r="E81" s="437"/>
      <c r="F81" s="437"/>
      <c r="G81" s="437"/>
      <c r="H81" s="437"/>
      <c r="I81" s="437" t="s">
        <v>559</v>
      </c>
      <c r="J81" s="437"/>
      <c r="K81" s="437"/>
      <c r="L81" s="437"/>
      <c r="M81" s="36" t="s">
        <v>482</v>
      </c>
      <c r="N81" s="37">
        <v>2</v>
      </c>
      <c r="O81" s="437" t="s">
        <v>477</v>
      </c>
      <c r="P81" s="437"/>
      <c r="Q81" s="437"/>
      <c r="R81" s="38" t="s">
        <v>483</v>
      </c>
      <c r="S81" s="38" t="s">
        <v>460</v>
      </c>
      <c r="T81" s="35">
        <v>36</v>
      </c>
      <c r="U81" s="39">
        <v>2.778</v>
      </c>
      <c r="V81" s="40">
        <v>100</v>
      </c>
      <c r="W81" s="34">
        <v>17700</v>
      </c>
      <c r="X81" s="35">
        <v>1</v>
      </c>
      <c r="Y81" s="34">
        <v>17700</v>
      </c>
      <c r="Z81" s="44">
        <v>0</v>
      </c>
    </row>
    <row r="82" spans="1:26" s="1" customFormat="1" ht="11.25" hidden="1" customHeight="1" outlineLevel="5">
      <c r="A82" s="436">
        <v>37</v>
      </c>
      <c r="B82" s="436"/>
      <c r="C82" s="437" t="s">
        <v>538</v>
      </c>
      <c r="D82" s="437"/>
      <c r="E82" s="437"/>
      <c r="F82" s="437"/>
      <c r="G82" s="437"/>
      <c r="H82" s="437"/>
      <c r="I82" s="437" t="s">
        <v>560</v>
      </c>
      <c r="J82" s="437"/>
      <c r="K82" s="437"/>
      <c r="L82" s="437"/>
      <c r="M82" s="36" t="s">
        <v>482</v>
      </c>
      <c r="N82" s="37">
        <v>2</v>
      </c>
      <c r="O82" s="437" t="s">
        <v>477</v>
      </c>
      <c r="P82" s="437"/>
      <c r="Q82" s="437"/>
      <c r="R82" s="38" t="s">
        <v>483</v>
      </c>
      <c r="S82" s="38" t="s">
        <v>460</v>
      </c>
      <c r="T82" s="35">
        <v>36</v>
      </c>
      <c r="U82" s="39">
        <v>2.778</v>
      </c>
      <c r="V82" s="40">
        <v>100</v>
      </c>
      <c r="W82" s="34">
        <v>17700</v>
      </c>
      <c r="X82" s="35">
        <v>1</v>
      </c>
      <c r="Y82" s="34">
        <v>17700</v>
      </c>
      <c r="Z82" s="44">
        <v>0</v>
      </c>
    </row>
    <row r="83" spans="1:26" s="1" customFormat="1" ht="11.25" hidden="1" customHeight="1" outlineLevel="5">
      <c r="A83" s="436">
        <v>38</v>
      </c>
      <c r="B83" s="436"/>
      <c r="C83" s="437" t="s">
        <v>551</v>
      </c>
      <c r="D83" s="437"/>
      <c r="E83" s="437"/>
      <c r="F83" s="437"/>
      <c r="G83" s="437"/>
      <c r="H83" s="437"/>
      <c r="I83" s="437" t="s">
        <v>561</v>
      </c>
      <c r="J83" s="437"/>
      <c r="K83" s="437"/>
      <c r="L83" s="437"/>
      <c r="M83" s="36" t="s">
        <v>553</v>
      </c>
      <c r="N83" s="37">
        <v>4</v>
      </c>
      <c r="O83" s="437" t="s">
        <v>458</v>
      </c>
      <c r="P83" s="437"/>
      <c r="Q83" s="437"/>
      <c r="R83" s="38" t="s">
        <v>483</v>
      </c>
      <c r="S83" s="38" t="s">
        <v>460</v>
      </c>
      <c r="T83" s="35">
        <v>84</v>
      </c>
      <c r="U83" s="39">
        <v>1.19</v>
      </c>
      <c r="V83" s="40">
        <v>100</v>
      </c>
      <c r="W83" s="34">
        <v>30950</v>
      </c>
      <c r="X83" s="35">
        <v>1</v>
      </c>
      <c r="Y83" s="34">
        <v>30950</v>
      </c>
      <c r="Z83" s="44">
        <v>0</v>
      </c>
    </row>
    <row r="84" spans="1:26" s="1" customFormat="1" ht="11.25" hidden="1" customHeight="1" outlineLevel="5">
      <c r="A84" s="436">
        <v>39</v>
      </c>
      <c r="B84" s="436"/>
      <c r="C84" s="437" t="s">
        <v>538</v>
      </c>
      <c r="D84" s="437"/>
      <c r="E84" s="437"/>
      <c r="F84" s="437"/>
      <c r="G84" s="437"/>
      <c r="H84" s="437"/>
      <c r="I84" s="437" t="s">
        <v>562</v>
      </c>
      <c r="J84" s="437"/>
      <c r="K84" s="437"/>
      <c r="L84" s="437"/>
      <c r="M84" s="36" t="s">
        <v>482</v>
      </c>
      <c r="N84" s="37">
        <v>2</v>
      </c>
      <c r="O84" s="437" t="s">
        <v>477</v>
      </c>
      <c r="P84" s="437"/>
      <c r="Q84" s="437"/>
      <c r="R84" s="38" t="s">
        <v>483</v>
      </c>
      <c r="S84" s="38" t="s">
        <v>460</v>
      </c>
      <c r="T84" s="35">
        <v>36</v>
      </c>
      <c r="U84" s="39">
        <v>2.778</v>
      </c>
      <c r="V84" s="40">
        <v>100</v>
      </c>
      <c r="W84" s="34">
        <v>17700</v>
      </c>
      <c r="X84" s="35">
        <v>1</v>
      </c>
      <c r="Y84" s="34">
        <v>17700</v>
      </c>
      <c r="Z84" s="44">
        <v>0</v>
      </c>
    </row>
    <row r="85" spans="1:26" s="1" customFormat="1" ht="11.25" hidden="1" customHeight="1" outlineLevel="5" collapsed="1">
      <c r="A85" s="436">
        <v>40</v>
      </c>
      <c r="B85" s="436"/>
      <c r="C85" s="437" t="s">
        <v>490</v>
      </c>
      <c r="D85" s="437"/>
      <c r="E85" s="437"/>
      <c r="F85" s="437"/>
      <c r="G85" s="437"/>
      <c r="H85" s="437"/>
      <c r="I85" s="437" t="s">
        <v>563</v>
      </c>
      <c r="J85" s="437"/>
      <c r="K85" s="437"/>
      <c r="L85" s="437"/>
      <c r="M85" s="36" t="s">
        <v>482</v>
      </c>
      <c r="N85" s="37">
        <v>2</v>
      </c>
      <c r="O85" s="437" t="s">
        <v>458</v>
      </c>
      <c r="P85" s="437"/>
      <c r="Q85" s="437"/>
      <c r="R85" s="38" t="s">
        <v>464</v>
      </c>
      <c r="S85" s="38" t="s">
        <v>460</v>
      </c>
      <c r="T85" s="35">
        <v>36</v>
      </c>
      <c r="U85" s="39">
        <v>2.778</v>
      </c>
      <c r="V85" s="40">
        <v>100</v>
      </c>
      <c r="W85" s="34">
        <v>22014.720000000001</v>
      </c>
      <c r="X85" s="35">
        <v>1</v>
      </c>
      <c r="Y85" s="34">
        <v>22014.720000000001</v>
      </c>
      <c r="Z85" s="44">
        <v>0</v>
      </c>
    </row>
    <row r="86" spans="1:26" s="1" customFormat="1" ht="11.25" hidden="1" customHeight="1" outlineLevel="3">
      <c r="A86" s="434" t="s">
        <v>564</v>
      </c>
      <c r="B86" s="434"/>
      <c r="C86" s="434"/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34">
        <v>44450</v>
      </c>
      <c r="X86" s="35">
        <v>2</v>
      </c>
      <c r="Y86" s="34">
        <v>44450</v>
      </c>
      <c r="Z86" s="44">
        <v>0</v>
      </c>
    </row>
    <row r="87" spans="1:26" s="1" customFormat="1" ht="11.25" hidden="1" customHeight="1" outlineLevel="4">
      <c r="A87" s="435" t="s">
        <v>489</v>
      </c>
      <c r="B87" s="435"/>
      <c r="C87" s="435"/>
      <c r="D87" s="435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435"/>
      <c r="P87" s="435"/>
      <c r="Q87" s="435"/>
      <c r="R87" s="435"/>
      <c r="S87" s="435"/>
      <c r="T87" s="435"/>
      <c r="U87" s="435"/>
      <c r="V87" s="435"/>
      <c r="W87" s="34">
        <v>44450</v>
      </c>
      <c r="X87" s="35">
        <v>2</v>
      </c>
      <c r="Y87" s="34">
        <v>44450</v>
      </c>
      <c r="Z87" s="44">
        <v>0</v>
      </c>
    </row>
    <row r="88" spans="1:26" s="1" customFormat="1" ht="11.25" hidden="1" customHeight="1" outlineLevel="5">
      <c r="A88" s="436">
        <v>41</v>
      </c>
      <c r="B88" s="436"/>
      <c r="C88" s="437" t="s">
        <v>521</v>
      </c>
      <c r="D88" s="437"/>
      <c r="E88" s="437"/>
      <c r="F88" s="437"/>
      <c r="G88" s="437"/>
      <c r="H88" s="437"/>
      <c r="I88" s="437" t="s">
        <v>565</v>
      </c>
      <c r="J88" s="437"/>
      <c r="K88" s="437"/>
      <c r="L88" s="437"/>
      <c r="M88" s="36" t="s">
        <v>482</v>
      </c>
      <c r="N88" s="37">
        <v>2</v>
      </c>
      <c r="O88" s="437" t="s">
        <v>477</v>
      </c>
      <c r="P88" s="437"/>
      <c r="Q88" s="437"/>
      <c r="R88" s="38" t="s">
        <v>487</v>
      </c>
      <c r="S88" s="38" t="s">
        <v>460</v>
      </c>
      <c r="T88" s="35">
        <v>36</v>
      </c>
      <c r="U88" s="39">
        <v>2.778</v>
      </c>
      <c r="V88" s="40">
        <v>100</v>
      </c>
      <c r="W88" s="34">
        <v>14550</v>
      </c>
      <c r="X88" s="35">
        <v>1</v>
      </c>
      <c r="Y88" s="34">
        <v>14550</v>
      </c>
      <c r="Z88" s="44">
        <v>0</v>
      </c>
    </row>
    <row r="89" spans="1:26" s="1" customFormat="1" ht="11.25" hidden="1" customHeight="1" outlineLevel="5" collapsed="1">
      <c r="A89" s="436">
        <v>42</v>
      </c>
      <c r="B89" s="436"/>
      <c r="C89" s="437" t="s">
        <v>492</v>
      </c>
      <c r="D89" s="437"/>
      <c r="E89" s="437"/>
      <c r="F89" s="437"/>
      <c r="G89" s="437"/>
      <c r="H89" s="437"/>
      <c r="I89" s="437" t="s">
        <v>566</v>
      </c>
      <c r="J89" s="437"/>
      <c r="K89" s="437"/>
      <c r="L89" s="437"/>
      <c r="M89" s="36" t="s">
        <v>494</v>
      </c>
      <c r="N89" s="37">
        <v>4</v>
      </c>
      <c r="O89" s="437" t="s">
        <v>458</v>
      </c>
      <c r="P89" s="437"/>
      <c r="Q89" s="437"/>
      <c r="R89" s="38" t="s">
        <v>483</v>
      </c>
      <c r="S89" s="38" t="s">
        <v>460</v>
      </c>
      <c r="T89" s="35">
        <v>84</v>
      </c>
      <c r="U89" s="39">
        <v>1.19</v>
      </c>
      <c r="V89" s="40">
        <v>100</v>
      </c>
      <c r="W89" s="34">
        <v>29900</v>
      </c>
      <c r="X89" s="35">
        <v>1</v>
      </c>
      <c r="Y89" s="34">
        <v>29900</v>
      </c>
      <c r="Z89" s="44">
        <v>0</v>
      </c>
    </row>
    <row r="90" spans="1:26" s="1" customFormat="1" ht="11.25" hidden="1" customHeight="1" outlineLevel="3">
      <c r="A90" s="434" t="s">
        <v>567</v>
      </c>
      <c r="B90" s="434"/>
      <c r="C90" s="434"/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34">
        <v>76373.009999999995</v>
      </c>
      <c r="X90" s="35">
        <v>1</v>
      </c>
      <c r="Y90" s="34">
        <v>76373.009999999995</v>
      </c>
      <c r="Z90" s="44">
        <v>0</v>
      </c>
    </row>
    <row r="91" spans="1:26" s="1" customFormat="1" ht="11.25" hidden="1" customHeight="1" outlineLevel="4">
      <c r="A91" s="435" t="s">
        <v>568</v>
      </c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34">
        <v>76373.009999999995</v>
      </c>
      <c r="X91" s="35">
        <v>1</v>
      </c>
      <c r="Y91" s="34">
        <v>76373.009999999995</v>
      </c>
      <c r="Z91" s="44">
        <v>0</v>
      </c>
    </row>
    <row r="92" spans="1:26" s="1" customFormat="1" ht="11.25" hidden="1" customHeight="1" outlineLevel="5" collapsed="1">
      <c r="A92" s="436">
        <v>43</v>
      </c>
      <c r="B92" s="436"/>
      <c r="C92" s="437" t="s">
        <v>490</v>
      </c>
      <c r="D92" s="437"/>
      <c r="E92" s="437"/>
      <c r="F92" s="437"/>
      <c r="G92" s="437"/>
      <c r="H92" s="437"/>
      <c r="I92" s="437" t="s">
        <v>569</v>
      </c>
      <c r="J92" s="437"/>
      <c r="K92" s="437"/>
      <c r="L92" s="437"/>
      <c r="M92" s="36" t="s">
        <v>482</v>
      </c>
      <c r="N92" s="37">
        <v>2</v>
      </c>
      <c r="O92" s="437" t="s">
        <v>458</v>
      </c>
      <c r="P92" s="437"/>
      <c r="Q92" s="437"/>
      <c r="R92" s="38" t="s">
        <v>570</v>
      </c>
      <c r="S92" s="38" t="s">
        <v>460</v>
      </c>
      <c r="T92" s="35">
        <v>36</v>
      </c>
      <c r="U92" s="39">
        <v>2.778</v>
      </c>
      <c r="V92" s="40">
        <v>100</v>
      </c>
      <c r="W92" s="34">
        <v>76373.009999999995</v>
      </c>
      <c r="X92" s="35">
        <v>1</v>
      </c>
      <c r="Y92" s="34">
        <v>76373.009999999995</v>
      </c>
      <c r="Z92" s="44">
        <v>0</v>
      </c>
    </row>
    <row r="93" spans="1:26" s="1" customFormat="1" ht="11.25" hidden="1" customHeight="1" outlineLevel="3">
      <c r="A93" s="434" t="s">
        <v>571</v>
      </c>
      <c r="B93" s="434"/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34">
        <v>20455</v>
      </c>
      <c r="X93" s="35">
        <v>2</v>
      </c>
      <c r="Y93" s="34">
        <v>20455</v>
      </c>
      <c r="Z93" s="44">
        <v>0</v>
      </c>
    </row>
    <row r="94" spans="1:26" s="1" customFormat="1" ht="11.25" hidden="1" customHeight="1" outlineLevel="4">
      <c r="A94" s="435" t="s">
        <v>572</v>
      </c>
      <c r="B94" s="435"/>
      <c r="C94" s="435"/>
      <c r="D94" s="435"/>
      <c r="E94" s="435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34">
        <v>20455</v>
      </c>
      <c r="X94" s="35">
        <v>2</v>
      </c>
      <c r="Y94" s="34">
        <v>20455</v>
      </c>
      <c r="Z94" s="44">
        <v>0</v>
      </c>
    </row>
    <row r="95" spans="1:26" s="1" customFormat="1" ht="11.25" hidden="1" customHeight="1" outlineLevel="5">
      <c r="A95" s="436">
        <v>44</v>
      </c>
      <c r="B95" s="436"/>
      <c r="C95" s="437" t="s">
        <v>573</v>
      </c>
      <c r="D95" s="437"/>
      <c r="E95" s="437"/>
      <c r="F95" s="437"/>
      <c r="G95" s="437"/>
      <c r="H95" s="437"/>
      <c r="I95" s="437" t="s">
        <v>574</v>
      </c>
      <c r="J95" s="437"/>
      <c r="K95" s="437"/>
      <c r="L95" s="437"/>
      <c r="M95" s="36" t="s">
        <v>486</v>
      </c>
      <c r="N95" s="37">
        <v>2</v>
      </c>
      <c r="O95" s="437" t="s">
        <v>477</v>
      </c>
      <c r="P95" s="437"/>
      <c r="Q95" s="437"/>
      <c r="R95" s="38" t="s">
        <v>483</v>
      </c>
      <c r="S95" s="38" t="s">
        <v>460</v>
      </c>
      <c r="T95" s="35">
        <v>36</v>
      </c>
      <c r="U95" s="39">
        <v>2.778</v>
      </c>
      <c r="V95" s="40">
        <v>100</v>
      </c>
      <c r="W95" s="34">
        <v>5455</v>
      </c>
      <c r="X95" s="35">
        <v>1</v>
      </c>
      <c r="Y95" s="34">
        <v>5455</v>
      </c>
      <c r="Z95" s="44">
        <v>0</v>
      </c>
    </row>
    <row r="96" spans="1:26" s="1" customFormat="1" ht="11.25" hidden="1" customHeight="1" outlineLevel="5" collapsed="1">
      <c r="A96" s="436">
        <v>45</v>
      </c>
      <c r="B96" s="436"/>
      <c r="C96" s="437" t="s">
        <v>575</v>
      </c>
      <c r="D96" s="437"/>
      <c r="E96" s="437"/>
      <c r="F96" s="437"/>
      <c r="G96" s="437"/>
      <c r="H96" s="437"/>
      <c r="I96" s="437" t="s">
        <v>576</v>
      </c>
      <c r="J96" s="437"/>
      <c r="K96" s="437"/>
      <c r="L96" s="437"/>
      <c r="M96" s="36" t="s">
        <v>482</v>
      </c>
      <c r="N96" s="37">
        <v>2</v>
      </c>
      <c r="O96" s="437" t="s">
        <v>477</v>
      </c>
      <c r="P96" s="437"/>
      <c r="Q96" s="437"/>
      <c r="R96" s="38" t="s">
        <v>577</v>
      </c>
      <c r="S96" s="38" t="s">
        <v>460</v>
      </c>
      <c r="T96" s="35">
        <v>36</v>
      </c>
      <c r="U96" s="39">
        <v>2.778</v>
      </c>
      <c r="V96" s="40">
        <v>100</v>
      </c>
      <c r="W96" s="34">
        <v>15000</v>
      </c>
      <c r="X96" s="35">
        <v>1</v>
      </c>
      <c r="Y96" s="34">
        <v>15000</v>
      </c>
      <c r="Z96" s="44">
        <v>0</v>
      </c>
    </row>
    <row r="97" spans="1:26" s="1" customFormat="1" ht="11.25" hidden="1" customHeight="1" outlineLevel="3">
      <c r="A97" s="434" t="s">
        <v>578</v>
      </c>
      <c r="B97" s="434"/>
      <c r="C97" s="434"/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34">
        <v>24369</v>
      </c>
      <c r="X97" s="35">
        <v>2</v>
      </c>
      <c r="Y97" s="34">
        <v>24369</v>
      </c>
      <c r="Z97" s="44">
        <v>0</v>
      </c>
    </row>
    <row r="98" spans="1:26" s="1" customFormat="1" ht="11.25" hidden="1" customHeight="1" outlineLevel="4">
      <c r="A98" s="435" t="s">
        <v>489</v>
      </c>
      <c r="B98" s="435"/>
      <c r="C98" s="435"/>
      <c r="D98" s="435"/>
      <c r="E98" s="435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34">
        <v>24369</v>
      </c>
      <c r="X98" s="35">
        <v>2</v>
      </c>
      <c r="Y98" s="34">
        <v>24369</v>
      </c>
      <c r="Z98" s="44">
        <v>0</v>
      </c>
    </row>
    <row r="99" spans="1:26" s="1" customFormat="1" ht="11.25" hidden="1" customHeight="1" outlineLevel="5">
      <c r="A99" s="436">
        <v>46</v>
      </c>
      <c r="B99" s="436"/>
      <c r="C99" s="437" t="s">
        <v>579</v>
      </c>
      <c r="D99" s="437"/>
      <c r="E99" s="437"/>
      <c r="F99" s="437"/>
      <c r="G99" s="437"/>
      <c r="H99" s="437"/>
      <c r="I99" s="437" t="s">
        <v>580</v>
      </c>
      <c r="J99" s="437"/>
      <c r="K99" s="437"/>
      <c r="L99" s="437"/>
      <c r="M99" s="36" t="s">
        <v>486</v>
      </c>
      <c r="N99" s="37">
        <v>2</v>
      </c>
      <c r="O99" s="437" t="s">
        <v>477</v>
      </c>
      <c r="P99" s="437"/>
      <c r="Q99" s="437"/>
      <c r="R99" s="38" t="s">
        <v>581</v>
      </c>
      <c r="S99" s="38" t="s">
        <v>460</v>
      </c>
      <c r="T99" s="35">
        <v>36</v>
      </c>
      <c r="U99" s="39">
        <v>2.778</v>
      </c>
      <c r="V99" s="40">
        <v>100</v>
      </c>
      <c r="W99" s="34">
        <v>3869</v>
      </c>
      <c r="X99" s="35">
        <v>1</v>
      </c>
      <c r="Y99" s="34">
        <v>3869</v>
      </c>
      <c r="Z99" s="44">
        <v>0</v>
      </c>
    </row>
    <row r="100" spans="1:26" s="1" customFormat="1" ht="11.25" hidden="1" customHeight="1" outlineLevel="5" collapsed="1">
      <c r="A100" s="436">
        <v>47</v>
      </c>
      <c r="B100" s="436"/>
      <c r="C100" s="437" t="s">
        <v>498</v>
      </c>
      <c r="D100" s="437"/>
      <c r="E100" s="437"/>
      <c r="F100" s="437"/>
      <c r="G100" s="437"/>
      <c r="H100" s="437"/>
      <c r="I100" s="437" t="s">
        <v>582</v>
      </c>
      <c r="J100" s="437"/>
      <c r="K100" s="437"/>
      <c r="L100" s="437"/>
      <c r="M100" s="36" t="s">
        <v>482</v>
      </c>
      <c r="N100" s="37">
        <v>2</v>
      </c>
      <c r="O100" s="437" t="s">
        <v>458</v>
      </c>
      <c r="P100" s="437"/>
      <c r="Q100" s="437"/>
      <c r="R100" s="38" t="s">
        <v>483</v>
      </c>
      <c r="S100" s="38" t="s">
        <v>460</v>
      </c>
      <c r="T100" s="35">
        <v>36</v>
      </c>
      <c r="U100" s="39">
        <v>2.778</v>
      </c>
      <c r="V100" s="40">
        <v>100</v>
      </c>
      <c r="W100" s="34">
        <v>20500</v>
      </c>
      <c r="X100" s="35">
        <v>1</v>
      </c>
      <c r="Y100" s="34">
        <v>20500</v>
      </c>
      <c r="Z100" s="44">
        <v>0</v>
      </c>
    </row>
    <row r="101" spans="1:26" s="1" customFormat="1" ht="11.25" hidden="1" customHeight="1" outlineLevel="3">
      <c r="A101" s="434" t="s">
        <v>583</v>
      </c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34">
        <v>21310</v>
      </c>
      <c r="X101" s="35">
        <v>2</v>
      </c>
      <c r="Y101" s="34">
        <v>21310</v>
      </c>
      <c r="Z101" s="44">
        <v>0</v>
      </c>
    </row>
    <row r="102" spans="1:26" s="1" customFormat="1" ht="11.25" hidden="1" customHeight="1" outlineLevel="4">
      <c r="A102" s="435" t="s">
        <v>489</v>
      </c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34">
        <v>21310</v>
      </c>
      <c r="X102" s="35">
        <v>2</v>
      </c>
      <c r="Y102" s="34">
        <v>21310</v>
      </c>
      <c r="Z102" s="44">
        <v>0</v>
      </c>
    </row>
    <row r="103" spans="1:26" s="1" customFormat="1" ht="11.25" hidden="1" customHeight="1" outlineLevel="5">
      <c r="A103" s="436">
        <v>48</v>
      </c>
      <c r="B103" s="436"/>
      <c r="C103" s="437" t="s">
        <v>575</v>
      </c>
      <c r="D103" s="437"/>
      <c r="E103" s="437"/>
      <c r="F103" s="437"/>
      <c r="G103" s="437"/>
      <c r="H103" s="437"/>
      <c r="I103" s="437" t="s">
        <v>584</v>
      </c>
      <c r="J103" s="437"/>
      <c r="K103" s="437"/>
      <c r="L103" s="437"/>
      <c r="M103" s="36" t="s">
        <v>482</v>
      </c>
      <c r="N103" s="37">
        <v>2</v>
      </c>
      <c r="O103" s="437" t="s">
        <v>477</v>
      </c>
      <c r="P103" s="437"/>
      <c r="Q103" s="437"/>
      <c r="R103" s="38" t="s">
        <v>577</v>
      </c>
      <c r="S103" s="38" t="s">
        <v>460</v>
      </c>
      <c r="T103" s="35">
        <v>36</v>
      </c>
      <c r="U103" s="39">
        <v>2.778</v>
      </c>
      <c r="V103" s="40">
        <v>100</v>
      </c>
      <c r="W103" s="34">
        <v>15000</v>
      </c>
      <c r="X103" s="35">
        <v>1</v>
      </c>
      <c r="Y103" s="34">
        <v>15000</v>
      </c>
      <c r="Z103" s="44">
        <v>0</v>
      </c>
    </row>
    <row r="104" spans="1:26" s="1" customFormat="1" ht="11.25" hidden="1" customHeight="1" outlineLevel="5" collapsed="1">
      <c r="A104" s="436">
        <v>49</v>
      </c>
      <c r="B104" s="436"/>
      <c r="C104" s="437" t="s">
        <v>585</v>
      </c>
      <c r="D104" s="437"/>
      <c r="E104" s="437"/>
      <c r="F104" s="437"/>
      <c r="G104" s="437"/>
      <c r="H104" s="437"/>
      <c r="I104" s="437" t="s">
        <v>586</v>
      </c>
      <c r="J104" s="437"/>
      <c r="K104" s="437"/>
      <c r="L104" s="437"/>
      <c r="M104" s="36" t="s">
        <v>486</v>
      </c>
      <c r="N104" s="37">
        <v>2</v>
      </c>
      <c r="O104" s="437" t="s">
        <v>477</v>
      </c>
      <c r="P104" s="437"/>
      <c r="Q104" s="437"/>
      <c r="R104" s="38" t="s">
        <v>587</v>
      </c>
      <c r="S104" s="38" t="s">
        <v>460</v>
      </c>
      <c r="T104" s="35">
        <v>36</v>
      </c>
      <c r="U104" s="39">
        <v>2.778</v>
      </c>
      <c r="V104" s="40">
        <v>100</v>
      </c>
      <c r="W104" s="34">
        <v>6310</v>
      </c>
      <c r="X104" s="35">
        <v>1</v>
      </c>
      <c r="Y104" s="34">
        <v>6310</v>
      </c>
      <c r="Z104" s="44">
        <v>0</v>
      </c>
    </row>
    <row r="105" spans="1:26" s="1" customFormat="1" ht="11.25" hidden="1" customHeight="1" outlineLevel="3">
      <c r="A105" s="434" t="s">
        <v>588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34">
        <v>12603.33</v>
      </c>
      <c r="X105" s="35">
        <v>3</v>
      </c>
      <c r="Y105" s="34">
        <v>12603.33</v>
      </c>
      <c r="Z105" s="44">
        <v>0</v>
      </c>
    </row>
    <row r="106" spans="1:26" s="1" customFormat="1" ht="11.25" hidden="1" customHeight="1" outlineLevel="4">
      <c r="A106" s="435" t="s">
        <v>589</v>
      </c>
      <c r="B106" s="435"/>
      <c r="C106" s="435"/>
      <c r="D106" s="435"/>
      <c r="E106" s="435"/>
      <c r="F106" s="435"/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435"/>
      <c r="R106" s="435"/>
      <c r="S106" s="435"/>
      <c r="T106" s="435"/>
      <c r="U106" s="435"/>
      <c r="V106" s="435"/>
      <c r="W106" s="34">
        <v>12603.33</v>
      </c>
      <c r="X106" s="35">
        <v>3</v>
      </c>
      <c r="Y106" s="34">
        <v>12603.33</v>
      </c>
      <c r="Z106" s="44">
        <v>0</v>
      </c>
    </row>
    <row r="107" spans="1:26" s="1" customFormat="1" ht="11.25" hidden="1" customHeight="1" outlineLevel="5">
      <c r="A107" s="436">
        <v>50</v>
      </c>
      <c r="B107" s="436"/>
      <c r="C107" s="437" t="s">
        <v>492</v>
      </c>
      <c r="D107" s="437"/>
      <c r="E107" s="437"/>
      <c r="F107" s="437"/>
      <c r="G107" s="437"/>
      <c r="H107" s="437"/>
      <c r="I107" s="437" t="s">
        <v>590</v>
      </c>
      <c r="J107" s="437"/>
      <c r="K107" s="437"/>
      <c r="L107" s="437"/>
      <c r="M107" s="36" t="s">
        <v>494</v>
      </c>
      <c r="N107" s="37">
        <v>4</v>
      </c>
      <c r="O107" s="437" t="s">
        <v>477</v>
      </c>
      <c r="P107" s="437"/>
      <c r="Q107" s="437"/>
      <c r="R107" s="38" t="s">
        <v>483</v>
      </c>
      <c r="S107" s="38" t="s">
        <v>460</v>
      </c>
      <c r="T107" s="35">
        <v>84</v>
      </c>
      <c r="U107" s="39">
        <v>1.19</v>
      </c>
      <c r="V107" s="40">
        <v>100</v>
      </c>
      <c r="W107" s="34">
        <v>5390</v>
      </c>
      <c r="X107" s="35">
        <v>1</v>
      </c>
      <c r="Y107" s="34">
        <v>5390</v>
      </c>
      <c r="Z107" s="44">
        <v>0</v>
      </c>
    </row>
    <row r="108" spans="1:26" s="1" customFormat="1" ht="11.25" hidden="1" customHeight="1" outlineLevel="5">
      <c r="A108" s="436">
        <v>51</v>
      </c>
      <c r="B108" s="436"/>
      <c r="C108" s="437" t="s">
        <v>591</v>
      </c>
      <c r="D108" s="437"/>
      <c r="E108" s="437"/>
      <c r="F108" s="437"/>
      <c r="G108" s="437"/>
      <c r="H108" s="437"/>
      <c r="I108" s="437" t="s">
        <v>592</v>
      </c>
      <c r="J108" s="437"/>
      <c r="K108" s="437"/>
      <c r="L108" s="437"/>
      <c r="M108" s="36" t="s">
        <v>537</v>
      </c>
      <c r="N108" s="37">
        <v>4</v>
      </c>
      <c r="O108" s="437" t="s">
        <v>477</v>
      </c>
      <c r="P108" s="437"/>
      <c r="Q108" s="437"/>
      <c r="R108" s="38" t="s">
        <v>483</v>
      </c>
      <c r="S108" s="38" t="s">
        <v>460</v>
      </c>
      <c r="T108" s="35">
        <v>84</v>
      </c>
      <c r="U108" s="39">
        <v>1.19</v>
      </c>
      <c r="V108" s="40">
        <v>100</v>
      </c>
      <c r="W108" s="34">
        <v>3990</v>
      </c>
      <c r="X108" s="35">
        <v>1</v>
      </c>
      <c r="Y108" s="34">
        <v>3990</v>
      </c>
      <c r="Z108" s="44">
        <v>0</v>
      </c>
    </row>
    <row r="109" spans="1:26" s="1" customFormat="1" ht="11.25" hidden="1" customHeight="1" outlineLevel="5" collapsed="1">
      <c r="A109" s="436">
        <v>52</v>
      </c>
      <c r="B109" s="436"/>
      <c r="C109" s="437" t="s">
        <v>593</v>
      </c>
      <c r="D109" s="437"/>
      <c r="E109" s="437"/>
      <c r="F109" s="437"/>
      <c r="G109" s="437"/>
      <c r="H109" s="437"/>
      <c r="I109" s="437" t="s">
        <v>594</v>
      </c>
      <c r="J109" s="437"/>
      <c r="K109" s="437"/>
      <c r="L109" s="437"/>
      <c r="M109" s="36" t="s">
        <v>486</v>
      </c>
      <c r="N109" s="37">
        <v>2</v>
      </c>
      <c r="O109" s="437" t="s">
        <v>477</v>
      </c>
      <c r="P109" s="437"/>
      <c r="Q109" s="437"/>
      <c r="R109" s="38" t="s">
        <v>483</v>
      </c>
      <c r="S109" s="38" t="s">
        <v>460</v>
      </c>
      <c r="T109" s="35">
        <v>36</v>
      </c>
      <c r="U109" s="39">
        <v>2.778</v>
      </c>
      <c r="V109" s="40">
        <v>100</v>
      </c>
      <c r="W109" s="34">
        <v>3223.33</v>
      </c>
      <c r="X109" s="35">
        <v>1</v>
      </c>
      <c r="Y109" s="34">
        <v>3223.33</v>
      </c>
      <c r="Z109" s="44">
        <v>0</v>
      </c>
    </row>
    <row r="110" spans="1:26" s="1" customFormat="1" ht="11.25" hidden="1" customHeight="1" outlineLevel="3">
      <c r="A110" s="434" t="s">
        <v>595</v>
      </c>
      <c r="B110" s="434"/>
      <c r="C110" s="434"/>
      <c r="D110" s="434"/>
      <c r="E110" s="434"/>
      <c r="F110" s="434"/>
      <c r="G110" s="434"/>
      <c r="H110" s="434"/>
      <c r="I110" s="434"/>
      <c r="J110" s="434"/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34">
        <v>23049.96</v>
      </c>
      <c r="X110" s="35">
        <v>1</v>
      </c>
      <c r="Y110" s="34">
        <v>23049.96</v>
      </c>
      <c r="Z110" s="44">
        <v>0</v>
      </c>
    </row>
    <row r="111" spans="1:26" s="1" customFormat="1" ht="11.25" hidden="1" customHeight="1" outlineLevel="4">
      <c r="A111" s="435"/>
      <c r="B111" s="435"/>
      <c r="C111" s="435"/>
      <c r="D111" s="435"/>
      <c r="E111" s="435"/>
      <c r="F111" s="435"/>
      <c r="G111" s="435"/>
      <c r="H111" s="435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34">
        <v>23049.96</v>
      </c>
      <c r="X111" s="35">
        <v>1</v>
      </c>
      <c r="Y111" s="34">
        <v>23049.96</v>
      </c>
      <c r="Z111" s="44">
        <v>0</v>
      </c>
    </row>
    <row r="112" spans="1:26" s="1" customFormat="1" ht="11.25" hidden="1" customHeight="1" outlineLevel="5" collapsed="1">
      <c r="A112" s="436">
        <v>53</v>
      </c>
      <c r="B112" s="436"/>
      <c r="C112" s="437" t="s">
        <v>490</v>
      </c>
      <c r="D112" s="437"/>
      <c r="E112" s="437"/>
      <c r="F112" s="437"/>
      <c r="G112" s="437"/>
      <c r="H112" s="437"/>
      <c r="I112" s="437" t="s">
        <v>596</v>
      </c>
      <c r="J112" s="437"/>
      <c r="K112" s="437"/>
      <c r="L112" s="437"/>
      <c r="M112" s="36" t="s">
        <v>482</v>
      </c>
      <c r="N112" s="37">
        <v>2</v>
      </c>
      <c r="O112" s="437" t="s">
        <v>458</v>
      </c>
      <c r="P112" s="437"/>
      <c r="Q112" s="437"/>
      <c r="R112" s="38" t="s">
        <v>478</v>
      </c>
      <c r="S112" s="38" t="s">
        <v>460</v>
      </c>
      <c r="T112" s="35">
        <v>36</v>
      </c>
      <c r="U112" s="39">
        <v>2.778</v>
      </c>
      <c r="V112" s="40">
        <v>100</v>
      </c>
      <c r="W112" s="34">
        <v>23049.96</v>
      </c>
      <c r="X112" s="35">
        <v>1</v>
      </c>
      <c r="Y112" s="34">
        <v>23049.96</v>
      </c>
      <c r="Z112" s="44">
        <v>0</v>
      </c>
    </row>
    <row r="113" spans="1:26" s="1" customFormat="1" ht="11.25" hidden="1" customHeight="1" outlineLevel="2">
      <c r="A113" s="441" t="s">
        <v>597</v>
      </c>
      <c r="B113" s="441"/>
      <c r="C113" s="441"/>
      <c r="D113" s="441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W113" s="32">
        <v>579589.81000000006</v>
      </c>
      <c r="X113" s="33">
        <v>25</v>
      </c>
      <c r="Y113" s="32">
        <v>579589.81000000006</v>
      </c>
      <c r="Z113" s="43">
        <v>0</v>
      </c>
    </row>
    <row r="114" spans="1:26" s="1" customFormat="1" ht="11.25" hidden="1" customHeight="1" outlineLevel="3">
      <c r="A114" s="434" t="s">
        <v>453</v>
      </c>
      <c r="B114" s="434"/>
      <c r="C114" s="434"/>
      <c r="D114" s="434"/>
      <c r="E114" s="434"/>
      <c r="F114" s="434"/>
      <c r="G114" s="434"/>
      <c r="H114" s="434"/>
      <c r="I114" s="434"/>
      <c r="J114" s="434"/>
      <c r="K114" s="434"/>
      <c r="L114" s="434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34">
        <v>543407.91</v>
      </c>
      <c r="X114" s="35">
        <v>18</v>
      </c>
      <c r="Y114" s="34">
        <v>543407.91</v>
      </c>
      <c r="Z114" s="44">
        <v>0</v>
      </c>
    </row>
    <row r="115" spans="1:26" s="1" customFormat="1" ht="11.25" hidden="1" customHeight="1" outlineLevel="4">
      <c r="A115" s="435" t="s">
        <v>454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34">
        <v>543407.91</v>
      </c>
      <c r="X115" s="35">
        <v>18</v>
      </c>
      <c r="Y115" s="34">
        <v>543407.91</v>
      </c>
      <c r="Z115" s="44">
        <v>0</v>
      </c>
    </row>
    <row r="116" spans="1:26" s="1" customFormat="1" ht="11.25" hidden="1" customHeight="1" outlineLevel="5">
      <c r="A116" s="436">
        <v>54</v>
      </c>
      <c r="B116" s="436"/>
      <c r="C116" s="437" t="s">
        <v>598</v>
      </c>
      <c r="D116" s="437"/>
      <c r="E116" s="437"/>
      <c r="F116" s="437"/>
      <c r="G116" s="437"/>
      <c r="H116" s="437"/>
      <c r="I116" s="437" t="s">
        <v>599</v>
      </c>
      <c r="J116" s="437"/>
      <c r="K116" s="437"/>
      <c r="L116" s="437"/>
      <c r="M116" s="36" t="s">
        <v>600</v>
      </c>
      <c r="N116" s="37">
        <v>3</v>
      </c>
      <c r="O116" s="437" t="s">
        <v>477</v>
      </c>
      <c r="P116" s="437"/>
      <c r="Q116" s="437"/>
      <c r="R116" s="38" t="s">
        <v>601</v>
      </c>
      <c r="S116" s="38" t="s">
        <v>460</v>
      </c>
      <c r="T116" s="35">
        <v>60</v>
      </c>
      <c r="U116" s="39">
        <v>1.667</v>
      </c>
      <c r="V116" s="40">
        <v>100</v>
      </c>
      <c r="W116" s="34">
        <v>7292.4</v>
      </c>
      <c r="X116" s="35">
        <v>1</v>
      </c>
      <c r="Y116" s="34">
        <v>7292.4</v>
      </c>
      <c r="Z116" s="44">
        <v>0</v>
      </c>
    </row>
    <row r="117" spans="1:26" s="1" customFormat="1" ht="11.25" hidden="1" customHeight="1" outlineLevel="5">
      <c r="A117" s="436">
        <v>55</v>
      </c>
      <c r="B117" s="436"/>
      <c r="C117" s="437" t="s">
        <v>602</v>
      </c>
      <c r="D117" s="437"/>
      <c r="E117" s="437"/>
      <c r="F117" s="437"/>
      <c r="G117" s="437"/>
      <c r="H117" s="437"/>
      <c r="I117" s="437" t="s">
        <v>603</v>
      </c>
      <c r="J117" s="437"/>
      <c r="K117" s="437"/>
      <c r="L117" s="437"/>
      <c r="M117" s="36" t="s">
        <v>604</v>
      </c>
      <c r="N117" s="37">
        <v>4</v>
      </c>
      <c r="O117" s="437" t="s">
        <v>458</v>
      </c>
      <c r="P117" s="437"/>
      <c r="Q117" s="437"/>
      <c r="R117" s="38" t="s">
        <v>605</v>
      </c>
      <c r="S117" s="38" t="s">
        <v>460</v>
      </c>
      <c r="T117" s="35">
        <v>84</v>
      </c>
      <c r="U117" s="39">
        <v>0.502</v>
      </c>
      <c r="V117" s="40">
        <v>100</v>
      </c>
      <c r="W117" s="34">
        <v>266700</v>
      </c>
      <c r="X117" s="35">
        <v>1</v>
      </c>
      <c r="Y117" s="34">
        <v>266700</v>
      </c>
      <c r="Z117" s="44">
        <v>0</v>
      </c>
    </row>
    <row r="118" spans="1:26" s="1" customFormat="1" ht="11.25" hidden="1" customHeight="1" outlineLevel="5">
      <c r="A118" s="436">
        <v>56</v>
      </c>
      <c r="B118" s="436"/>
      <c r="C118" s="437" t="s">
        <v>598</v>
      </c>
      <c r="D118" s="437"/>
      <c r="E118" s="437"/>
      <c r="F118" s="437"/>
      <c r="G118" s="437"/>
      <c r="H118" s="437"/>
      <c r="I118" s="437" t="s">
        <v>606</v>
      </c>
      <c r="J118" s="437"/>
      <c r="K118" s="437"/>
      <c r="L118" s="437"/>
      <c r="M118" s="36" t="s">
        <v>600</v>
      </c>
      <c r="N118" s="37">
        <v>3</v>
      </c>
      <c r="O118" s="437" t="s">
        <v>477</v>
      </c>
      <c r="P118" s="437"/>
      <c r="Q118" s="437"/>
      <c r="R118" s="38" t="s">
        <v>601</v>
      </c>
      <c r="S118" s="38" t="s">
        <v>460</v>
      </c>
      <c r="T118" s="35">
        <v>60</v>
      </c>
      <c r="U118" s="39">
        <v>1.667</v>
      </c>
      <c r="V118" s="40">
        <v>100</v>
      </c>
      <c r="W118" s="34">
        <v>7292.4</v>
      </c>
      <c r="X118" s="35">
        <v>1</v>
      </c>
      <c r="Y118" s="34">
        <v>7292.4</v>
      </c>
      <c r="Z118" s="44">
        <v>0</v>
      </c>
    </row>
    <row r="119" spans="1:26" s="1" customFormat="1" ht="11.25" hidden="1" customHeight="1" outlineLevel="5">
      <c r="A119" s="436">
        <v>57</v>
      </c>
      <c r="B119" s="436"/>
      <c r="C119" s="437" t="s">
        <v>607</v>
      </c>
      <c r="D119" s="437"/>
      <c r="E119" s="437"/>
      <c r="F119" s="437"/>
      <c r="G119" s="437"/>
      <c r="H119" s="437"/>
      <c r="I119" s="437" t="s">
        <v>608</v>
      </c>
      <c r="J119" s="437"/>
      <c r="K119" s="437"/>
      <c r="L119" s="437"/>
      <c r="M119" s="36" t="s">
        <v>609</v>
      </c>
      <c r="N119" s="37">
        <v>6</v>
      </c>
      <c r="O119" s="437" t="s">
        <v>458</v>
      </c>
      <c r="P119" s="437"/>
      <c r="Q119" s="437"/>
      <c r="R119" s="38" t="s">
        <v>601</v>
      </c>
      <c r="S119" s="38" t="s">
        <v>460</v>
      </c>
      <c r="T119" s="35">
        <v>180</v>
      </c>
      <c r="U119" s="39">
        <v>0.55600000000000005</v>
      </c>
      <c r="V119" s="40">
        <v>100</v>
      </c>
      <c r="W119" s="34">
        <v>35191.730000000003</v>
      </c>
      <c r="X119" s="35">
        <v>1</v>
      </c>
      <c r="Y119" s="34">
        <v>35191.730000000003</v>
      </c>
      <c r="Z119" s="44">
        <v>0</v>
      </c>
    </row>
    <row r="120" spans="1:26" s="1" customFormat="1" ht="11.25" hidden="1" customHeight="1" outlineLevel="5">
      <c r="A120" s="436">
        <v>58</v>
      </c>
      <c r="B120" s="436"/>
      <c r="C120" s="437" t="s">
        <v>610</v>
      </c>
      <c r="D120" s="437"/>
      <c r="E120" s="437"/>
      <c r="F120" s="437"/>
      <c r="G120" s="437"/>
      <c r="H120" s="437"/>
      <c r="I120" s="437" t="s">
        <v>611</v>
      </c>
      <c r="J120" s="437"/>
      <c r="K120" s="437"/>
      <c r="L120" s="437"/>
      <c r="M120" s="36" t="s">
        <v>612</v>
      </c>
      <c r="N120" s="37">
        <v>4</v>
      </c>
      <c r="O120" s="437" t="s">
        <v>477</v>
      </c>
      <c r="P120" s="437"/>
      <c r="Q120" s="437"/>
      <c r="R120" s="38" t="s">
        <v>613</v>
      </c>
      <c r="S120" s="38" t="s">
        <v>460</v>
      </c>
      <c r="T120" s="35">
        <v>84</v>
      </c>
      <c r="U120" s="39">
        <v>1.19</v>
      </c>
      <c r="V120" s="40">
        <v>100</v>
      </c>
      <c r="W120" s="34">
        <v>8311.68</v>
      </c>
      <c r="X120" s="35">
        <v>1</v>
      </c>
      <c r="Y120" s="34">
        <v>8311.68</v>
      </c>
      <c r="Z120" s="44">
        <v>0</v>
      </c>
    </row>
    <row r="121" spans="1:26" s="1" customFormat="1" ht="11.25" hidden="1" customHeight="1" outlineLevel="5">
      <c r="A121" s="436">
        <v>59</v>
      </c>
      <c r="B121" s="436"/>
      <c r="C121" s="437" t="s">
        <v>598</v>
      </c>
      <c r="D121" s="437"/>
      <c r="E121" s="437"/>
      <c r="F121" s="437"/>
      <c r="G121" s="437"/>
      <c r="H121" s="437"/>
      <c r="I121" s="437" t="s">
        <v>614</v>
      </c>
      <c r="J121" s="437"/>
      <c r="K121" s="437"/>
      <c r="L121" s="437"/>
      <c r="M121" s="36" t="s">
        <v>600</v>
      </c>
      <c r="N121" s="37">
        <v>3</v>
      </c>
      <c r="O121" s="437" t="s">
        <v>477</v>
      </c>
      <c r="P121" s="437"/>
      <c r="Q121" s="437"/>
      <c r="R121" s="38" t="s">
        <v>601</v>
      </c>
      <c r="S121" s="38" t="s">
        <v>460</v>
      </c>
      <c r="T121" s="35">
        <v>60</v>
      </c>
      <c r="U121" s="39">
        <v>1.667</v>
      </c>
      <c r="V121" s="40">
        <v>100</v>
      </c>
      <c r="W121" s="34">
        <v>7292.4</v>
      </c>
      <c r="X121" s="35">
        <v>1</v>
      </c>
      <c r="Y121" s="34">
        <v>7292.4</v>
      </c>
      <c r="Z121" s="44">
        <v>0</v>
      </c>
    </row>
    <row r="122" spans="1:26" s="1" customFormat="1" ht="11.25" hidden="1" customHeight="1" outlineLevel="5">
      <c r="A122" s="436">
        <v>60</v>
      </c>
      <c r="B122" s="436"/>
      <c r="C122" s="437" t="s">
        <v>615</v>
      </c>
      <c r="D122" s="437"/>
      <c r="E122" s="437"/>
      <c r="F122" s="437"/>
      <c r="G122" s="437"/>
      <c r="H122" s="437"/>
      <c r="I122" s="437" t="s">
        <v>616</v>
      </c>
      <c r="J122" s="437"/>
      <c r="K122" s="437"/>
      <c r="L122" s="437"/>
      <c r="M122" s="36" t="s">
        <v>609</v>
      </c>
      <c r="N122" s="37">
        <v>6</v>
      </c>
      <c r="O122" s="437" t="s">
        <v>477</v>
      </c>
      <c r="P122" s="437"/>
      <c r="Q122" s="437"/>
      <c r="R122" s="38" t="s">
        <v>617</v>
      </c>
      <c r="S122" s="38" t="s">
        <v>460</v>
      </c>
      <c r="T122" s="35">
        <v>180</v>
      </c>
      <c r="U122" s="39">
        <v>0.55600000000000005</v>
      </c>
      <c r="V122" s="40">
        <v>100</v>
      </c>
      <c r="W122" s="34">
        <v>6740.25</v>
      </c>
      <c r="X122" s="35">
        <v>1</v>
      </c>
      <c r="Y122" s="34">
        <v>6740.25</v>
      </c>
      <c r="Z122" s="44">
        <v>0</v>
      </c>
    </row>
    <row r="123" spans="1:26" s="1" customFormat="1" ht="11.25" hidden="1" customHeight="1" outlineLevel="5">
      <c r="A123" s="436">
        <v>61</v>
      </c>
      <c r="B123" s="436"/>
      <c r="C123" s="437" t="s">
        <v>618</v>
      </c>
      <c r="D123" s="437"/>
      <c r="E123" s="437"/>
      <c r="F123" s="437"/>
      <c r="G123" s="437"/>
      <c r="H123" s="437"/>
      <c r="I123" s="437" t="s">
        <v>619</v>
      </c>
      <c r="J123" s="437"/>
      <c r="K123" s="437"/>
      <c r="L123" s="437"/>
      <c r="M123" s="36" t="s">
        <v>620</v>
      </c>
      <c r="N123" s="37">
        <v>5</v>
      </c>
      <c r="O123" s="437" t="s">
        <v>477</v>
      </c>
      <c r="P123" s="437"/>
      <c r="Q123" s="437"/>
      <c r="R123" s="38" t="s">
        <v>483</v>
      </c>
      <c r="S123" s="38" t="s">
        <v>460</v>
      </c>
      <c r="T123" s="35">
        <v>120</v>
      </c>
      <c r="U123" s="39">
        <v>0.83299999999999996</v>
      </c>
      <c r="V123" s="40">
        <v>100</v>
      </c>
      <c r="W123" s="34">
        <v>12600</v>
      </c>
      <c r="X123" s="35">
        <v>1</v>
      </c>
      <c r="Y123" s="34">
        <v>12600</v>
      </c>
      <c r="Z123" s="44">
        <v>0</v>
      </c>
    </row>
    <row r="124" spans="1:26" s="1" customFormat="1" ht="11.25" hidden="1" customHeight="1" outlineLevel="5">
      <c r="A124" s="436">
        <v>62</v>
      </c>
      <c r="B124" s="436"/>
      <c r="C124" s="437" t="s">
        <v>598</v>
      </c>
      <c r="D124" s="437"/>
      <c r="E124" s="437"/>
      <c r="F124" s="437"/>
      <c r="G124" s="437"/>
      <c r="H124" s="437"/>
      <c r="I124" s="437" t="s">
        <v>621</v>
      </c>
      <c r="J124" s="437"/>
      <c r="K124" s="437"/>
      <c r="L124" s="437"/>
      <c r="M124" s="36" t="s">
        <v>600</v>
      </c>
      <c r="N124" s="37">
        <v>3</v>
      </c>
      <c r="O124" s="437" t="s">
        <v>477</v>
      </c>
      <c r="P124" s="437"/>
      <c r="Q124" s="437"/>
      <c r="R124" s="38" t="s">
        <v>601</v>
      </c>
      <c r="S124" s="38" t="s">
        <v>460</v>
      </c>
      <c r="T124" s="35">
        <v>60</v>
      </c>
      <c r="U124" s="39">
        <v>1.667</v>
      </c>
      <c r="V124" s="40">
        <v>100</v>
      </c>
      <c r="W124" s="34">
        <v>7292.4</v>
      </c>
      <c r="X124" s="35">
        <v>1</v>
      </c>
      <c r="Y124" s="34">
        <v>7292.4</v>
      </c>
      <c r="Z124" s="44">
        <v>0</v>
      </c>
    </row>
    <row r="125" spans="1:26" s="1" customFormat="1" ht="11.25" hidden="1" customHeight="1" outlineLevel="5">
      <c r="A125" s="436">
        <v>63</v>
      </c>
      <c r="B125" s="436"/>
      <c r="C125" s="437" t="s">
        <v>622</v>
      </c>
      <c r="D125" s="437"/>
      <c r="E125" s="437"/>
      <c r="F125" s="437"/>
      <c r="G125" s="437"/>
      <c r="H125" s="437"/>
      <c r="I125" s="437" t="s">
        <v>623</v>
      </c>
      <c r="J125" s="437"/>
      <c r="K125" s="437"/>
      <c r="L125" s="437"/>
      <c r="M125" s="36" t="s">
        <v>624</v>
      </c>
      <c r="N125" s="37">
        <v>4</v>
      </c>
      <c r="O125" s="437" t="s">
        <v>458</v>
      </c>
      <c r="P125" s="437"/>
      <c r="Q125" s="437"/>
      <c r="R125" s="38" t="s">
        <v>625</v>
      </c>
      <c r="S125" s="38" t="s">
        <v>460</v>
      </c>
      <c r="T125" s="35">
        <v>84</v>
      </c>
      <c r="U125" s="39">
        <v>0.151</v>
      </c>
      <c r="V125" s="40">
        <v>100</v>
      </c>
      <c r="W125" s="34">
        <v>104200</v>
      </c>
      <c r="X125" s="35">
        <v>1</v>
      </c>
      <c r="Y125" s="34">
        <v>104200</v>
      </c>
      <c r="Z125" s="44">
        <v>0</v>
      </c>
    </row>
    <row r="126" spans="1:26" s="1" customFormat="1" ht="11.25" hidden="1" customHeight="1" outlineLevel="5">
      <c r="A126" s="436">
        <v>64</v>
      </c>
      <c r="B126" s="436"/>
      <c r="C126" s="437" t="s">
        <v>598</v>
      </c>
      <c r="D126" s="437"/>
      <c r="E126" s="437"/>
      <c r="F126" s="437"/>
      <c r="G126" s="437"/>
      <c r="H126" s="437"/>
      <c r="I126" s="437" t="s">
        <v>626</v>
      </c>
      <c r="J126" s="437"/>
      <c r="K126" s="437"/>
      <c r="L126" s="437"/>
      <c r="M126" s="36" t="s">
        <v>600</v>
      </c>
      <c r="N126" s="37">
        <v>3</v>
      </c>
      <c r="O126" s="437" t="s">
        <v>477</v>
      </c>
      <c r="P126" s="437"/>
      <c r="Q126" s="437"/>
      <c r="R126" s="38" t="s">
        <v>601</v>
      </c>
      <c r="S126" s="38" t="s">
        <v>460</v>
      </c>
      <c r="T126" s="35">
        <v>60</v>
      </c>
      <c r="U126" s="39">
        <v>1.667</v>
      </c>
      <c r="V126" s="40">
        <v>100</v>
      </c>
      <c r="W126" s="34">
        <v>7292.4</v>
      </c>
      <c r="X126" s="35">
        <v>1</v>
      </c>
      <c r="Y126" s="34">
        <v>7292.4</v>
      </c>
      <c r="Z126" s="44">
        <v>0</v>
      </c>
    </row>
    <row r="127" spans="1:26" s="1" customFormat="1" ht="11.25" hidden="1" customHeight="1" outlineLevel="5">
      <c r="A127" s="436">
        <v>65</v>
      </c>
      <c r="B127" s="436"/>
      <c r="C127" s="437" t="s">
        <v>627</v>
      </c>
      <c r="D127" s="437"/>
      <c r="E127" s="437"/>
      <c r="F127" s="437"/>
      <c r="G127" s="437"/>
      <c r="H127" s="437"/>
      <c r="I127" s="437" t="s">
        <v>628</v>
      </c>
      <c r="J127" s="437"/>
      <c r="K127" s="437"/>
      <c r="L127" s="437"/>
      <c r="M127" s="36" t="s">
        <v>629</v>
      </c>
      <c r="N127" s="37">
        <v>4</v>
      </c>
      <c r="O127" s="437" t="s">
        <v>458</v>
      </c>
      <c r="P127" s="437"/>
      <c r="Q127" s="437"/>
      <c r="R127" s="38" t="s">
        <v>625</v>
      </c>
      <c r="S127" s="38" t="s">
        <v>460</v>
      </c>
      <c r="T127" s="35">
        <v>84</v>
      </c>
      <c r="U127" s="39">
        <v>1.19</v>
      </c>
      <c r="V127" s="40">
        <v>100</v>
      </c>
      <c r="W127" s="34">
        <v>30000</v>
      </c>
      <c r="X127" s="35">
        <v>1</v>
      </c>
      <c r="Y127" s="34">
        <v>30000</v>
      </c>
      <c r="Z127" s="44">
        <v>0</v>
      </c>
    </row>
    <row r="128" spans="1:26" s="1" customFormat="1" ht="11.25" hidden="1" customHeight="1" outlineLevel="5">
      <c r="A128" s="436">
        <v>66</v>
      </c>
      <c r="B128" s="436"/>
      <c r="C128" s="437" t="s">
        <v>615</v>
      </c>
      <c r="D128" s="437"/>
      <c r="E128" s="437"/>
      <c r="F128" s="437"/>
      <c r="G128" s="437"/>
      <c r="H128" s="437"/>
      <c r="I128" s="437" t="s">
        <v>630</v>
      </c>
      <c r="J128" s="437"/>
      <c r="K128" s="437"/>
      <c r="L128" s="437"/>
      <c r="M128" s="36" t="s">
        <v>609</v>
      </c>
      <c r="N128" s="37">
        <v>6</v>
      </c>
      <c r="O128" s="437" t="s">
        <v>477</v>
      </c>
      <c r="P128" s="437"/>
      <c r="Q128" s="437"/>
      <c r="R128" s="38" t="s">
        <v>617</v>
      </c>
      <c r="S128" s="38" t="s">
        <v>460</v>
      </c>
      <c r="T128" s="35">
        <v>180</v>
      </c>
      <c r="U128" s="39">
        <v>0.55600000000000005</v>
      </c>
      <c r="V128" s="40">
        <v>100</v>
      </c>
      <c r="W128" s="34">
        <v>6740.25</v>
      </c>
      <c r="X128" s="35">
        <v>1</v>
      </c>
      <c r="Y128" s="34">
        <v>6740.25</v>
      </c>
      <c r="Z128" s="44">
        <v>0</v>
      </c>
    </row>
    <row r="129" spans="1:26" s="1" customFormat="1" ht="11.25" hidden="1" customHeight="1" outlineLevel="5">
      <c r="A129" s="436">
        <v>67</v>
      </c>
      <c r="B129" s="436"/>
      <c r="C129" s="437" t="s">
        <v>631</v>
      </c>
      <c r="D129" s="437"/>
      <c r="E129" s="437"/>
      <c r="F129" s="437"/>
      <c r="G129" s="437"/>
      <c r="H129" s="437"/>
      <c r="I129" s="437" t="s">
        <v>632</v>
      </c>
      <c r="J129" s="437"/>
      <c r="K129" s="437"/>
      <c r="L129" s="437"/>
      <c r="M129" s="36" t="s">
        <v>600</v>
      </c>
      <c r="N129" s="37">
        <v>3</v>
      </c>
      <c r="O129" s="437" t="s">
        <v>477</v>
      </c>
      <c r="P129" s="437"/>
      <c r="Q129" s="437"/>
      <c r="R129" s="38" t="s">
        <v>601</v>
      </c>
      <c r="S129" s="38" t="s">
        <v>460</v>
      </c>
      <c r="T129" s="35">
        <v>60</v>
      </c>
      <c r="U129" s="39">
        <v>1.667</v>
      </c>
      <c r="V129" s="40">
        <v>100</v>
      </c>
      <c r="W129" s="34">
        <v>7292.4</v>
      </c>
      <c r="X129" s="35">
        <v>1</v>
      </c>
      <c r="Y129" s="34">
        <v>7292.4</v>
      </c>
      <c r="Z129" s="44">
        <v>0</v>
      </c>
    </row>
    <row r="130" spans="1:26" s="1" customFormat="1" ht="11.25" hidden="1" customHeight="1" outlineLevel="5">
      <c r="A130" s="436">
        <v>68</v>
      </c>
      <c r="B130" s="436"/>
      <c r="C130" s="437" t="s">
        <v>598</v>
      </c>
      <c r="D130" s="437"/>
      <c r="E130" s="437"/>
      <c r="F130" s="437"/>
      <c r="G130" s="437"/>
      <c r="H130" s="437"/>
      <c r="I130" s="437" t="s">
        <v>633</v>
      </c>
      <c r="J130" s="437"/>
      <c r="K130" s="437"/>
      <c r="L130" s="437"/>
      <c r="M130" s="36" t="s">
        <v>600</v>
      </c>
      <c r="N130" s="37">
        <v>3</v>
      </c>
      <c r="O130" s="437" t="s">
        <v>477</v>
      </c>
      <c r="P130" s="437"/>
      <c r="Q130" s="437"/>
      <c r="R130" s="38" t="s">
        <v>601</v>
      </c>
      <c r="S130" s="38" t="s">
        <v>460</v>
      </c>
      <c r="T130" s="35">
        <v>60</v>
      </c>
      <c r="U130" s="39">
        <v>1.667</v>
      </c>
      <c r="V130" s="40">
        <v>100</v>
      </c>
      <c r="W130" s="34">
        <v>7292.4</v>
      </c>
      <c r="X130" s="35">
        <v>1</v>
      </c>
      <c r="Y130" s="34">
        <v>7292.4</v>
      </c>
      <c r="Z130" s="44">
        <v>0</v>
      </c>
    </row>
    <row r="131" spans="1:26" s="1" customFormat="1" ht="11.25" hidden="1" customHeight="1" outlineLevel="5">
      <c r="A131" s="436">
        <v>69</v>
      </c>
      <c r="B131" s="436"/>
      <c r="C131" s="437" t="s">
        <v>598</v>
      </c>
      <c r="D131" s="437"/>
      <c r="E131" s="437"/>
      <c r="F131" s="437"/>
      <c r="G131" s="437"/>
      <c r="H131" s="437"/>
      <c r="I131" s="437" t="s">
        <v>634</v>
      </c>
      <c r="J131" s="437"/>
      <c r="K131" s="437"/>
      <c r="L131" s="437"/>
      <c r="M131" s="36" t="s">
        <v>600</v>
      </c>
      <c r="N131" s="37">
        <v>3</v>
      </c>
      <c r="O131" s="437" t="s">
        <v>477</v>
      </c>
      <c r="P131" s="437"/>
      <c r="Q131" s="437"/>
      <c r="R131" s="38" t="s">
        <v>601</v>
      </c>
      <c r="S131" s="38" t="s">
        <v>460</v>
      </c>
      <c r="T131" s="35">
        <v>60</v>
      </c>
      <c r="U131" s="39">
        <v>1.667</v>
      </c>
      <c r="V131" s="40">
        <v>100</v>
      </c>
      <c r="W131" s="34">
        <v>7292.4</v>
      </c>
      <c r="X131" s="35">
        <v>1</v>
      </c>
      <c r="Y131" s="34">
        <v>7292.4</v>
      </c>
      <c r="Z131" s="44">
        <v>0</v>
      </c>
    </row>
    <row r="132" spans="1:26" s="1" customFormat="1" ht="11.25" hidden="1" customHeight="1" outlineLevel="5">
      <c r="A132" s="436">
        <v>70</v>
      </c>
      <c r="B132" s="436"/>
      <c r="C132" s="437" t="s">
        <v>598</v>
      </c>
      <c r="D132" s="437"/>
      <c r="E132" s="437"/>
      <c r="F132" s="437"/>
      <c r="G132" s="437"/>
      <c r="H132" s="437"/>
      <c r="I132" s="437" t="s">
        <v>635</v>
      </c>
      <c r="J132" s="437"/>
      <c r="K132" s="437"/>
      <c r="L132" s="437"/>
      <c r="M132" s="36" t="s">
        <v>600</v>
      </c>
      <c r="N132" s="37">
        <v>3</v>
      </c>
      <c r="O132" s="437" t="s">
        <v>477</v>
      </c>
      <c r="P132" s="437"/>
      <c r="Q132" s="437"/>
      <c r="R132" s="38" t="s">
        <v>601</v>
      </c>
      <c r="S132" s="38" t="s">
        <v>460</v>
      </c>
      <c r="T132" s="35">
        <v>60</v>
      </c>
      <c r="U132" s="39">
        <v>1.667</v>
      </c>
      <c r="V132" s="40">
        <v>100</v>
      </c>
      <c r="W132" s="34">
        <v>7292.4</v>
      </c>
      <c r="X132" s="35">
        <v>1</v>
      </c>
      <c r="Y132" s="34">
        <v>7292.4</v>
      </c>
      <c r="Z132" s="44">
        <v>0</v>
      </c>
    </row>
    <row r="133" spans="1:26" s="1" customFormat="1" ht="11.25" hidden="1" customHeight="1" outlineLevel="5">
      <c r="A133" s="436">
        <v>71</v>
      </c>
      <c r="B133" s="436"/>
      <c r="C133" s="437" t="s">
        <v>598</v>
      </c>
      <c r="D133" s="437"/>
      <c r="E133" s="437"/>
      <c r="F133" s="437"/>
      <c r="G133" s="437"/>
      <c r="H133" s="437"/>
      <c r="I133" s="437" t="s">
        <v>636</v>
      </c>
      <c r="J133" s="437"/>
      <c r="K133" s="437"/>
      <c r="L133" s="437"/>
      <c r="M133" s="36" t="s">
        <v>600</v>
      </c>
      <c r="N133" s="37">
        <v>5</v>
      </c>
      <c r="O133" s="437" t="s">
        <v>477</v>
      </c>
      <c r="P133" s="437"/>
      <c r="Q133" s="437"/>
      <c r="R133" s="38" t="s">
        <v>601</v>
      </c>
      <c r="S133" s="38" t="s">
        <v>460</v>
      </c>
      <c r="T133" s="35">
        <v>120</v>
      </c>
      <c r="U133" s="39">
        <v>0.83299999999999996</v>
      </c>
      <c r="V133" s="40">
        <v>100</v>
      </c>
      <c r="W133" s="34">
        <v>7292.4</v>
      </c>
      <c r="X133" s="35">
        <v>1</v>
      </c>
      <c r="Y133" s="34">
        <v>7292.4</v>
      </c>
      <c r="Z133" s="44">
        <v>0</v>
      </c>
    </row>
    <row r="134" spans="1:26" s="1" customFormat="1" ht="11.25" hidden="1" customHeight="1" outlineLevel="3">
      <c r="A134" s="434" t="s">
        <v>512</v>
      </c>
      <c r="B134" s="434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34">
        <v>19400</v>
      </c>
      <c r="X134" s="35">
        <v>4</v>
      </c>
      <c r="Y134" s="34">
        <v>19400</v>
      </c>
      <c r="Z134" s="44">
        <v>0</v>
      </c>
    </row>
    <row r="135" spans="1:26" s="1" customFormat="1" ht="11.25" hidden="1" customHeight="1" outlineLevel="4">
      <c r="A135" s="435" t="s">
        <v>489</v>
      </c>
      <c r="B135" s="435"/>
      <c r="C135" s="435"/>
      <c r="D135" s="435"/>
      <c r="E135" s="435"/>
      <c r="F135" s="435"/>
      <c r="G135" s="435"/>
      <c r="H135" s="435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34">
        <v>19400</v>
      </c>
      <c r="X135" s="35">
        <v>4</v>
      </c>
      <c r="Y135" s="34">
        <v>19400</v>
      </c>
      <c r="Z135" s="44">
        <v>0</v>
      </c>
    </row>
    <row r="136" spans="1:26" s="1" customFormat="1" ht="11.25" hidden="1" customHeight="1" outlineLevel="5">
      <c r="A136" s="436">
        <v>72</v>
      </c>
      <c r="B136" s="436"/>
      <c r="C136" s="437" t="s">
        <v>637</v>
      </c>
      <c r="D136" s="437"/>
      <c r="E136" s="437"/>
      <c r="F136" s="437"/>
      <c r="G136" s="437"/>
      <c r="H136" s="437"/>
      <c r="I136" s="437" t="s">
        <v>638</v>
      </c>
      <c r="J136" s="437"/>
      <c r="K136" s="437"/>
      <c r="L136" s="437"/>
      <c r="M136" s="36" t="s">
        <v>639</v>
      </c>
      <c r="N136" s="37">
        <v>3</v>
      </c>
      <c r="O136" s="437" t="s">
        <v>477</v>
      </c>
      <c r="P136" s="437"/>
      <c r="Q136" s="437"/>
      <c r="R136" s="38" t="s">
        <v>483</v>
      </c>
      <c r="S136" s="38" t="s">
        <v>460</v>
      </c>
      <c r="T136" s="35">
        <v>60</v>
      </c>
      <c r="U136" s="39">
        <v>1.667</v>
      </c>
      <c r="V136" s="40">
        <v>100</v>
      </c>
      <c r="W136" s="34">
        <v>4750</v>
      </c>
      <c r="X136" s="35">
        <v>1</v>
      </c>
      <c r="Y136" s="34">
        <v>4750</v>
      </c>
      <c r="Z136" s="44">
        <v>0</v>
      </c>
    </row>
    <row r="137" spans="1:26" s="1" customFormat="1" ht="11.25" hidden="1" customHeight="1" outlineLevel="5">
      <c r="A137" s="436">
        <v>73</v>
      </c>
      <c r="B137" s="436"/>
      <c r="C137" s="437" t="s">
        <v>637</v>
      </c>
      <c r="D137" s="437"/>
      <c r="E137" s="437"/>
      <c r="F137" s="437"/>
      <c r="G137" s="437"/>
      <c r="H137" s="437"/>
      <c r="I137" s="437" t="s">
        <v>640</v>
      </c>
      <c r="J137" s="437"/>
      <c r="K137" s="437"/>
      <c r="L137" s="437"/>
      <c r="M137" s="36" t="s">
        <v>639</v>
      </c>
      <c r="N137" s="37">
        <v>3</v>
      </c>
      <c r="O137" s="437" t="s">
        <v>477</v>
      </c>
      <c r="P137" s="437"/>
      <c r="Q137" s="437"/>
      <c r="R137" s="38" t="s">
        <v>483</v>
      </c>
      <c r="S137" s="38" t="s">
        <v>460</v>
      </c>
      <c r="T137" s="35">
        <v>60</v>
      </c>
      <c r="U137" s="39">
        <v>1.667</v>
      </c>
      <c r="V137" s="40">
        <v>100</v>
      </c>
      <c r="W137" s="34">
        <v>5150</v>
      </c>
      <c r="X137" s="35">
        <v>1</v>
      </c>
      <c r="Y137" s="34">
        <v>5150</v>
      </c>
      <c r="Z137" s="44">
        <v>0</v>
      </c>
    </row>
    <row r="138" spans="1:26" s="1" customFormat="1" ht="11.25" hidden="1" customHeight="1" outlineLevel="5">
      <c r="A138" s="436">
        <v>74</v>
      </c>
      <c r="B138" s="436"/>
      <c r="C138" s="437" t="s">
        <v>637</v>
      </c>
      <c r="D138" s="437"/>
      <c r="E138" s="437"/>
      <c r="F138" s="437"/>
      <c r="G138" s="437"/>
      <c r="H138" s="437"/>
      <c r="I138" s="437" t="s">
        <v>641</v>
      </c>
      <c r="J138" s="437"/>
      <c r="K138" s="437"/>
      <c r="L138" s="437"/>
      <c r="M138" s="36" t="s">
        <v>639</v>
      </c>
      <c r="N138" s="37">
        <v>3</v>
      </c>
      <c r="O138" s="437" t="s">
        <v>477</v>
      </c>
      <c r="P138" s="437"/>
      <c r="Q138" s="437"/>
      <c r="R138" s="38" t="s">
        <v>483</v>
      </c>
      <c r="S138" s="38" t="s">
        <v>460</v>
      </c>
      <c r="T138" s="35">
        <v>60</v>
      </c>
      <c r="U138" s="39">
        <v>1.667</v>
      </c>
      <c r="V138" s="40">
        <v>100</v>
      </c>
      <c r="W138" s="34">
        <v>4750</v>
      </c>
      <c r="X138" s="35">
        <v>1</v>
      </c>
      <c r="Y138" s="34">
        <v>4750</v>
      </c>
      <c r="Z138" s="44">
        <v>0</v>
      </c>
    </row>
    <row r="139" spans="1:26" s="1" customFormat="1" ht="11.25" hidden="1" customHeight="1" outlineLevel="5">
      <c r="A139" s="436">
        <v>75</v>
      </c>
      <c r="B139" s="436"/>
      <c r="C139" s="437" t="s">
        <v>637</v>
      </c>
      <c r="D139" s="437"/>
      <c r="E139" s="437"/>
      <c r="F139" s="437"/>
      <c r="G139" s="437"/>
      <c r="H139" s="437"/>
      <c r="I139" s="437" t="s">
        <v>642</v>
      </c>
      <c r="J139" s="437"/>
      <c r="K139" s="437"/>
      <c r="L139" s="437"/>
      <c r="M139" s="36" t="s">
        <v>643</v>
      </c>
      <c r="N139" s="37">
        <v>3</v>
      </c>
      <c r="O139" s="437" t="s">
        <v>477</v>
      </c>
      <c r="P139" s="437"/>
      <c r="Q139" s="437"/>
      <c r="R139" s="38" t="s">
        <v>483</v>
      </c>
      <c r="S139" s="38" t="s">
        <v>460</v>
      </c>
      <c r="T139" s="35">
        <v>60</v>
      </c>
      <c r="U139" s="39">
        <v>1.667</v>
      </c>
      <c r="V139" s="40">
        <v>100</v>
      </c>
      <c r="W139" s="34">
        <v>4750</v>
      </c>
      <c r="X139" s="35">
        <v>1</v>
      </c>
      <c r="Y139" s="34">
        <v>4750</v>
      </c>
      <c r="Z139" s="44">
        <v>0</v>
      </c>
    </row>
    <row r="140" spans="1:26" s="1" customFormat="1" ht="11.25" hidden="1" customHeight="1" outlineLevel="3">
      <c r="A140" s="434" t="s">
        <v>520</v>
      </c>
      <c r="B140" s="434"/>
      <c r="C140" s="434"/>
      <c r="D140" s="434"/>
      <c r="E140" s="434"/>
      <c r="F140" s="434"/>
      <c r="G140" s="434"/>
      <c r="H140" s="434"/>
      <c r="I140" s="434"/>
      <c r="J140" s="434"/>
      <c r="K140" s="434"/>
      <c r="L140" s="434"/>
      <c r="M140" s="434"/>
      <c r="N140" s="434"/>
      <c r="O140" s="434"/>
      <c r="P140" s="434"/>
      <c r="Q140" s="434"/>
      <c r="R140" s="434"/>
      <c r="S140" s="434"/>
      <c r="T140" s="434"/>
      <c r="U140" s="434"/>
      <c r="V140" s="434"/>
      <c r="W140" s="34">
        <v>9381</v>
      </c>
      <c r="X140" s="35">
        <v>1</v>
      </c>
      <c r="Y140" s="34">
        <v>9381</v>
      </c>
      <c r="Z140" s="44">
        <v>0</v>
      </c>
    </row>
    <row r="141" spans="1:26" s="1" customFormat="1" ht="11.25" hidden="1" customHeight="1" outlineLevel="4">
      <c r="A141" s="435" t="s">
        <v>489</v>
      </c>
      <c r="B141" s="435"/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35"/>
      <c r="U141" s="435"/>
      <c r="V141" s="435"/>
      <c r="W141" s="34">
        <v>9381</v>
      </c>
      <c r="X141" s="35">
        <v>1</v>
      </c>
      <c r="Y141" s="34">
        <v>9381</v>
      </c>
      <c r="Z141" s="44">
        <v>0</v>
      </c>
    </row>
    <row r="142" spans="1:26" s="1" customFormat="1" ht="11.25" hidden="1" customHeight="1" outlineLevel="5">
      <c r="A142" s="436">
        <v>76</v>
      </c>
      <c r="B142" s="436"/>
      <c r="C142" s="437" t="s">
        <v>644</v>
      </c>
      <c r="D142" s="437"/>
      <c r="E142" s="437"/>
      <c r="F142" s="437"/>
      <c r="G142" s="437"/>
      <c r="H142" s="437"/>
      <c r="I142" s="437" t="s">
        <v>645</v>
      </c>
      <c r="J142" s="437"/>
      <c r="K142" s="437"/>
      <c r="L142" s="437"/>
      <c r="M142" s="36" t="s">
        <v>646</v>
      </c>
      <c r="N142" s="37">
        <v>5</v>
      </c>
      <c r="O142" s="437" t="s">
        <v>477</v>
      </c>
      <c r="P142" s="437"/>
      <c r="Q142" s="437"/>
      <c r="R142" s="38" t="s">
        <v>647</v>
      </c>
      <c r="S142" s="38" t="s">
        <v>460</v>
      </c>
      <c r="T142" s="35">
        <v>120</v>
      </c>
      <c r="U142" s="39">
        <v>0.83299999999999996</v>
      </c>
      <c r="V142" s="40">
        <v>100</v>
      </c>
      <c r="W142" s="34">
        <v>9381</v>
      </c>
      <c r="X142" s="35">
        <v>1</v>
      </c>
      <c r="Y142" s="34">
        <v>9381</v>
      </c>
      <c r="Z142" s="44">
        <v>0</v>
      </c>
    </row>
    <row r="143" spans="1:26" s="1" customFormat="1" ht="11.25" hidden="1" customHeight="1" outlineLevel="3">
      <c r="A143" s="434" t="s">
        <v>648</v>
      </c>
      <c r="B143" s="434"/>
      <c r="C143" s="434"/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34">
        <v>3027.7</v>
      </c>
      <c r="X143" s="35">
        <v>1</v>
      </c>
      <c r="Y143" s="34">
        <v>3027.7</v>
      </c>
      <c r="Z143" s="44">
        <v>0</v>
      </c>
    </row>
    <row r="144" spans="1:26" s="1" customFormat="1" ht="11.25" hidden="1" customHeight="1" outlineLevel="4">
      <c r="A144" s="435"/>
      <c r="B144" s="435"/>
      <c r="C144" s="435"/>
      <c r="D144" s="435"/>
      <c r="E144" s="435"/>
      <c r="F144" s="435"/>
      <c r="G144" s="435"/>
      <c r="H144" s="435"/>
      <c r="I144" s="435"/>
      <c r="J144" s="435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34">
        <v>3027.7</v>
      </c>
      <c r="X144" s="35">
        <v>1</v>
      </c>
      <c r="Y144" s="34">
        <v>3027.7</v>
      </c>
      <c r="Z144" s="44">
        <v>0</v>
      </c>
    </row>
    <row r="145" spans="1:26" s="1" customFormat="1" ht="11.25" hidden="1" customHeight="1" outlineLevel="5">
      <c r="A145" s="436">
        <v>77</v>
      </c>
      <c r="B145" s="436"/>
      <c r="C145" s="437" t="s">
        <v>649</v>
      </c>
      <c r="D145" s="437"/>
      <c r="E145" s="437"/>
      <c r="F145" s="437"/>
      <c r="G145" s="437"/>
      <c r="H145" s="437"/>
      <c r="I145" s="437" t="s">
        <v>650</v>
      </c>
      <c r="J145" s="437"/>
      <c r="K145" s="437"/>
      <c r="L145" s="437"/>
      <c r="M145" s="36" t="s">
        <v>651</v>
      </c>
      <c r="N145" s="37">
        <v>6</v>
      </c>
      <c r="O145" s="437" t="s">
        <v>477</v>
      </c>
      <c r="P145" s="437"/>
      <c r="Q145" s="437"/>
      <c r="R145" s="38" t="s">
        <v>652</v>
      </c>
      <c r="S145" s="38" t="s">
        <v>460</v>
      </c>
      <c r="T145" s="35">
        <v>180</v>
      </c>
      <c r="U145" s="39">
        <v>0.55600000000000005</v>
      </c>
      <c r="V145" s="40">
        <v>100</v>
      </c>
      <c r="W145" s="34">
        <v>3027.7</v>
      </c>
      <c r="X145" s="35">
        <v>1</v>
      </c>
      <c r="Y145" s="34">
        <v>3027.7</v>
      </c>
      <c r="Z145" s="44">
        <v>0</v>
      </c>
    </row>
    <row r="146" spans="1:26" s="1" customFormat="1" ht="11.25" hidden="1" customHeight="1" outlineLevel="3">
      <c r="A146" s="434" t="s">
        <v>588</v>
      </c>
      <c r="B146" s="434"/>
      <c r="C146" s="434"/>
      <c r="D146" s="434"/>
      <c r="E146" s="434"/>
      <c r="F146" s="434"/>
      <c r="G146" s="434"/>
      <c r="H146" s="434"/>
      <c r="I146" s="434"/>
      <c r="J146" s="434"/>
      <c r="K146" s="434"/>
      <c r="L146" s="434"/>
      <c r="M146" s="434"/>
      <c r="N146" s="434"/>
      <c r="O146" s="434"/>
      <c r="P146" s="434"/>
      <c r="Q146" s="434"/>
      <c r="R146" s="434"/>
      <c r="S146" s="434"/>
      <c r="T146" s="434"/>
      <c r="U146" s="434"/>
      <c r="V146" s="434"/>
      <c r="W146" s="34">
        <v>4373.2</v>
      </c>
      <c r="X146" s="35">
        <v>1</v>
      </c>
      <c r="Y146" s="34">
        <v>4373.2</v>
      </c>
      <c r="Z146" s="44">
        <v>0</v>
      </c>
    </row>
    <row r="147" spans="1:26" s="1" customFormat="1" ht="11.25" hidden="1" customHeight="1" outlineLevel="4">
      <c r="A147" s="435" t="s">
        <v>589</v>
      </c>
      <c r="B147" s="435"/>
      <c r="C147" s="435"/>
      <c r="D147" s="435"/>
      <c r="E147" s="435"/>
      <c r="F147" s="435"/>
      <c r="G147" s="435"/>
      <c r="H147" s="435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34">
        <v>4373.2</v>
      </c>
      <c r="X147" s="35">
        <v>1</v>
      </c>
      <c r="Y147" s="34">
        <v>4373.2</v>
      </c>
      <c r="Z147" s="44">
        <v>0</v>
      </c>
    </row>
    <row r="148" spans="1:26" s="1" customFormat="1" ht="11.25" hidden="1" customHeight="1" outlineLevel="5">
      <c r="A148" s="436">
        <v>78</v>
      </c>
      <c r="B148" s="436"/>
      <c r="C148" s="437" t="s">
        <v>653</v>
      </c>
      <c r="D148" s="437"/>
      <c r="E148" s="437"/>
      <c r="F148" s="437"/>
      <c r="G148" s="437"/>
      <c r="H148" s="437"/>
      <c r="I148" s="437" t="s">
        <v>654</v>
      </c>
      <c r="J148" s="437"/>
      <c r="K148" s="437"/>
      <c r="L148" s="437"/>
      <c r="M148" s="36" t="s">
        <v>655</v>
      </c>
      <c r="N148" s="37">
        <v>6</v>
      </c>
      <c r="O148" s="437" t="s">
        <v>477</v>
      </c>
      <c r="P148" s="437"/>
      <c r="Q148" s="437"/>
      <c r="R148" s="38" t="s">
        <v>652</v>
      </c>
      <c r="S148" s="38" t="s">
        <v>460</v>
      </c>
      <c r="T148" s="35">
        <v>180</v>
      </c>
      <c r="U148" s="39">
        <v>0.55600000000000005</v>
      </c>
      <c r="V148" s="40">
        <v>100</v>
      </c>
      <c r="W148" s="34">
        <v>4373.2</v>
      </c>
      <c r="X148" s="35">
        <v>1</v>
      </c>
      <c r="Y148" s="34">
        <v>4373.2</v>
      </c>
      <c r="Z148" s="44">
        <v>0</v>
      </c>
    </row>
    <row r="149" spans="1:26" ht="12.75" customHeight="1" collapsed="1">
      <c r="A149" s="442" t="s">
        <v>656</v>
      </c>
      <c r="B149" s="442"/>
      <c r="C149" s="442"/>
      <c r="D149" s="442"/>
      <c r="E149" s="442"/>
      <c r="F149" s="442"/>
      <c r="G149" s="442"/>
      <c r="H149" s="442"/>
      <c r="I149" s="442"/>
      <c r="J149" s="442"/>
      <c r="K149" s="442"/>
      <c r="L149" s="442"/>
      <c r="M149" s="442"/>
      <c r="N149" s="442"/>
      <c r="O149" s="442"/>
      <c r="P149" s="442"/>
      <c r="Q149" s="442"/>
      <c r="R149" s="442"/>
      <c r="S149" s="442"/>
      <c r="T149" s="442"/>
      <c r="U149" s="442"/>
      <c r="V149" s="442"/>
      <c r="W149" s="28">
        <v>313912.40000000002</v>
      </c>
      <c r="X149" s="29">
        <v>26</v>
      </c>
      <c r="Y149" s="28">
        <v>281417.33</v>
      </c>
      <c r="Z149" s="28">
        <v>32495.07</v>
      </c>
    </row>
    <row r="150" spans="1:26" ht="11.25" customHeight="1" outlineLevel="1" collapsed="1">
      <c r="A150" s="440">
        <v>4</v>
      </c>
      <c r="B150" s="440"/>
      <c r="C150" s="440"/>
      <c r="D150" s="440"/>
      <c r="E150" s="440"/>
      <c r="F150" s="440"/>
      <c r="G150" s="440"/>
      <c r="H150" s="440"/>
      <c r="I150" s="440"/>
      <c r="J150" s="440"/>
      <c r="K150" s="440"/>
      <c r="L150" s="440"/>
      <c r="M150" s="440"/>
      <c r="N150" s="440"/>
      <c r="O150" s="440"/>
      <c r="P150" s="440"/>
      <c r="Q150" s="440"/>
      <c r="R150" s="440"/>
      <c r="S150" s="440"/>
      <c r="T150" s="440"/>
      <c r="U150" s="440"/>
      <c r="V150" s="440"/>
      <c r="W150" s="30">
        <v>313912.40000000002</v>
      </c>
      <c r="X150" s="31">
        <v>26</v>
      </c>
      <c r="Y150" s="30">
        <v>281417.33</v>
      </c>
      <c r="Z150" s="30">
        <v>32495.07</v>
      </c>
    </row>
    <row r="151" spans="1:26" s="1" customFormat="1" ht="11.25" hidden="1" customHeight="1" outlineLevel="2">
      <c r="A151" s="441" t="s">
        <v>471</v>
      </c>
      <c r="B151" s="441"/>
      <c r="C151" s="441"/>
      <c r="D151" s="441"/>
      <c r="E151" s="441"/>
      <c r="F151" s="441"/>
      <c r="G151" s="441"/>
      <c r="H151" s="441"/>
      <c r="I151" s="441"/>
      <c r="J151" s="441"/>
      <c r="K151" s="441"/>
      <c r="L151" s="441"/>
      <c r="M151" s="441"/>
      <c r="N151" s="441"/>
      <c r="O151" s="441"/>
      <c r="P151" s="441"/>
      <c r="Q151" s="441"/>
      <c r="R151" s="441"/>
      <c r="S151" s="441"/>
      <c r="T151" s="441"/>
      <c r="U151" s="441"/>
      <c r="V151" s="441"/>
      <c r="W151" s="32">
        <v>55000</v>
      </c>
      <c r="X151" s="33">
        <v>1</v>
      </c>
      <c r="Y151" s="32">
        <v>22504.93</v>
      </c>
      <c r="Z151" s="32">
        <v>32495.07</v>
      </c>
    </row>
    <row r="152" spans="1:26" s="1" customFormat="1" ht="11.25" hidden="1" customHeight="1" outlineLevel="3">
      <c r="A152" s="434" t="s">
        <v>657</v>
      </c>
      <c r="B152" s="434"/>
      <c r="C152" s="434"/>
      <c r="D152" s="434"/>
      <c r="E152" s="434"/>
      <c r="F152" s="434"/>
      <c r="G152" s="434"/>
      <c r="H152" s="434"/>
      <c r="I152" s="434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34">
        <v>55000</v>
      </c>
      <c r="X152" s="35">
        <v>1</v>
      </c>
      <c r="Y152" s="34">
        <v>22504.93</v>
      </c>
      <c r="Z152" s="34">
        <v>32495.07</v>
      </c>
    </row>
    <row r="153" spans="1:26" s="1" customFormat="1" ht="11.25" hidden="1" customHeight="1" outlineLevel="4">
      <c r="A153" s="435"/>
      <c r="B153" s="435"/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34">
        <v>55000</v>
      </c>
      <c r="X153" s="35">
        <v>1</v>
      </c>
      <c r="Y153" s="34">
        <v>22504.93</v>
      </c>
      <c r="Z153" s="34">
        <v>32495.07</v>
      </c>
    </row>
    <row r="154" spans="1:26" s="1" customFormat="1" ht="11.25" hidden="1" customHeight="1" outlineLevel="5" collapsed="1">
      <c r="A154" s="436">
        <v>79</v>
      </c>
      <c r="B154" s="436"/>
      <c r="C154" s="437" t="s">
        <v>658</v>
      </c>
      <c r="D154" s="437"/>
      <c r="E154" s="437"/>
      <c r="F154" s="437"/>
      <c r="G154" s="437"/>
      <c r="H154" s="437"/>
      <c r="I154" s="437" t="s">
        <v>659</v>
      </c>
      <c r="J154" s="437"/>
      <c r="K154" s="437"/>
      <c r="L154" s="437"/>
      <c r="M154" s="37">
        <v>143313540</v>
      </c>
      <c r="N154" s="37">
        <v>3</v>
      </c>
      <c r="O154" s="437" t="s">
        <v>458</v>
      </c>
      <c r="P154" s="437"/>
      <c r="Q154" s="437"/>
      <c r="R154" s="38" t="s">
        <v>660</v>
      </c>
      <c r="S154" s="38" t="s">
        <v>460</v>
      </c>
      <c r="T154" s="35">
        <v>60</v>
      </c>
      <c r="U154" s="39">
        <v>1.667</v>
      </c>
      <c r="V154" s="40">
        <v>40.92</v>
      </c>
      <c r="W154" s="34">
        <v>55000</v>
      </c>
      <c r="X154" s="35">
        <v>1</v>
      </c>
      <c r="Y154" s="34">
        <v>22504.93</v>
      </c>
      <c r="Z154" s="34">
        <v>32495.07</v>
      </c>
    </row>
    <row r="155" spans="1:26" s="1" customFormat="1" ht="11.25" hidden="1" customHeight="1" outlineLevel="2">
      <c r="A155" s="441" t="s">
        <v>597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32">
        <v>258912.4</v>
      </c>
      <c r="X155" s="33">
        <v>25</v>
      </c>
      <c r="Y155" s="32">
        <v>258912.4</v>
      </c>
      <c r="Z155" s="43">
        <v>0</v>
      </c>
    </row>
    <row r="156" spans="1:26" s="1" customFormat="1" ht="11.25" hidden="1" customHeight="1" outlineLevel="3">
      <c r="A156" s="434" t="s">
        <v>472</v>
      </c>
      <c r="B156" s="434"/>
      <c r="C156" s="434"/>
      <c r="D156" s="434"/>
      <c r="E156" s="434"/>
      <c r="F156" s="434"/>
      <c r="G156" s="434"/>
      <c r="H156" s="434"/>
      <c r="I156" s="434"/>
      <c r="J156" s="434"/>
      <c r="K156" s="434"/>
      <c r="L156" s="434"/>
      <c r="M156" s="434"/>
      <c r="N156" s="434"/>
      <c r="O156" s="434"/>
      <c r="P156" s="434"/>
      <c r="Q156" s="434"/>
      <c r="R156" s="434"/>
      <c r="S156" s="434"/>
      <c r="T156" s="434"/>
      <c r="U156" s="434"/>
      <c r="V156" s="434"/>
      <c r="W156" s="34">
        <v>6400</v>
      </c>
      <c r="X156" s="35">
        <v>1</v>
      </c>
      <c r="Y156" s="34">
        <v>6400</v>
      </c>
      <c r="Z156" s="44">
        <v>0</v>
      </c>
    </row>
    <row r="157" spans="1:26" s="1" customFormat="1" ht="11.25" hidden="1" customHeight="1" outlineLevel="4">
      <c r="A157" s="435" t="s">
        <v>473</v>
      </c>
      <c r="B157" s="435"/>
      <c r="C157" s="435"/>
      <c r="D157" s="435"/>
      <c r="E157" s="435"/>
      <c r="F157" s="435"/>
      <c r="G157" s="435"/>
      <c r="H157" s="435"/>
      <c r="I157" s="435"/>
      <c r="J157" s="435"/>
      <c r="K157" s="435"/>
      <c r="L157" s="435"/>
      <c r="M157" s="435"/>
      <c r="N157" s="435"/>
      <c r="O157" s="435"/>
      <c r="P157" s="435"/>
      <c r="Q157" s="435"/>
      <c r="R157" s="435"/>
      <c r="S157" s="435"/>
      <c r="T157" s="435"/>
      <c r="U157" s="435"/>
      <c r="V157" s="435"/>
      <c r="W157" s="34">
        <v>6400</v>
      </c>
      <c r="X157" s="35">
        <v>1</v>
      </c>
      <c r="Y157" s="34">
        <v>6400</v>
      </c>
      <c r="Z157" s="44">
        <v>0</v>
      </c>
    </row>
    <row r="158" spans="1:26" s="1" customFormat="1" ht="11.25" hidden="1" customHeight="1" outlineLevel="5">
      <c r="A158" s="436">
        <v>80</v>
      </c>
      <c r="B158" s="436"/>
      <c r="C158" s="437" t="s">
        <v>661</v>
      </c>
      <c r="D158" s="437"/>
      <c r="E158" s="437"/>
      <c r="F158" s="437"/>
      <c r="G158" s="437"/>
      <c r="H158" s="437"/>
      <c r="I158" s="437" t="s">
        <v>662</v>
      </c>
      <c r="J158" s="437"/>
      <c r="K158" s="437"/>
      <c r="L158" s="437"/>
      <c r="M158" s="36" t="s">
        <v>663</v>
      </c>
      <c r="N158" s="37">
        <v>3</v>
      </c>
      <c r="O158" s="437" t="s">
        <v>477</v>
      </c>
      <c r="P158" s="437"/>
      <c r="Q158" s="437"/>
      <c r="R158" s="38" t="s">
        <v>664</v>
      </c>
      <c r="S158" s="38" t="s">
        <v>460</v>
      </c>
      <c r="T158" s="35">
        <v>60</v>
      </c>
      <c r="U158" s="39">
        <v>1.667</v>
      </c>
      <c r="V158" s="40">
        <v>100</v>
      </c>
      <c r="W158" s="34">
        <v>6400</v>
      </c>
      <c r="X158" s="35">
        <v>1</v>
      </c>
      <c r="Y158" s="34">
        <v>6400</v>
      </c>
      <c r="Z158" s="44">
        <v>0</v>
      </c>
    </row>
    <row r="159" spans="1:26" s="1" customFormat="1" ht="11.25" hidden="1" customHeight="1" outlineLevel="3">
      <c r="A159" s="434" t="s">
        <v>488</v>
      </c>
      <c r="B159" s="434"/>
      <c r="C159" s="434"/>
      <c r="D159" s="434"/>
      <c r="E159" s="434"/>
      <c r="F159" s="434"/>
      <c r="G159" s="434"/>
      <c r="H159" s="434"/>
      <c r="I159" s="434"/>
      <c r="J159" s="434"/>
      <c r="K159" s="434"/>
      <c r="L159" s="434"/>
      <c r="M159" s="434"/>
      <c r="N159" s="434"/>
      <c r="O159" s="434"/>
      <c r="P159" s="434"/>
      <c r="Q159" s="434"/>
      <c r="R159" s="434"/>
      <c r="S159" s="434"/>
      <c r="T159" s="434"/>
      <c r="U159" s="434"/>
      <c r="V159" s="434"/>
      <c r="W159" s="34">
        <v>4222.8</v>
      </c>
      <c r="X159" s="35">
        <v>1</v>
      </c>
      <c r="Y159" s="34">
        <v>4222.8</v>
      </c>
      <c r="Z159" s="44">
        <v>0</v>
      </c>
    </row>
    <row r="160" spans="1:26" s="1" customFormat="1" ht="11.25" hidden="1" customHeight="1" outlineLevel="4">
      <c r="A160" s="435" t="s">
        <v>489</v>
      </c>
      <c r="B160" s="435"/>
      <c r="C160" s="435"/>
      <c r="D160" s="435"/>
      <c r="E160" s="435"/>
      <c r="F160" s="435"/>
      <c r="G160" s="435"/>
      <c r="H160" s="435"/>
      <c r="I160" s="435"/>
      <c r="J160" s="435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34">
        <v>4222.8</v>
      </c>
      <c r="X160" s="35">
        <v>1</v>
      </c>
      <c r="Y160" s="34">
        <v>4222.8</v>
      </c>
      <c r="Z160" s="44">
        <v>0</v>
      </c>
    </row>
    <row r="161" spans="1:26" s="1" customFormat="1" ht="11.25" hidden="1" customHeight="1" outlineLevel="5">
      <c r="A161" s="436">
        <v>81</v>
      </c>
      <c r="B161" s="436"/>
      <c r="C161" s="437" t="s">
        <v>665</v>
      </c>
      <c r="D161" s="437"/>
      <c r="E161" s="437"/>
      <c r="F161" s="437"/>
      <c r="G161" s="437"/>
      <c r="H161" s="437"/>
      <c r="I161" s="437" t="s">
        <v>666</v>
      </c>
      <c r="J161" s="437"/>
      <c r="K161" s="437"/>
      <c r="L161" s="437"/>
      <c r="M161" s="36" t="s">
        <v>667</v>
      </c>
      <c r="N161" s="37">
        <v>4</v>
      </c>
      <c r="O161" s="437" t="s">
        <v>477</v>
      </c>
      <c r="P161" s="437"/>
      <c r="Q161" s="437"/>
      <c r="R161" s="38" t="s">
        <v>478</v>
      </c>
      <c r="S161" s="38" t="s">
        <v>460</v>
      </c>
      <c r="T161" s="35">
        <v>84</v>
      </c>
      <c r="U161" s="39">
        <v>1.19</v>
      </c>
      <c r="V161" s="40">
        <v>100</v>
      </c>
      <c r="W161" s="34">
        <v>4222.8</v>
      </c>
      <c r="X161" s="35">
        <v>1</v>
      </c>
      <c r="Y161" s="34">
        <v>4222.8</v>
      </c>
      <c r="Z161" s="44">
        <v>0</v>
      </c>
    </row>
    <row r="162" spans="1:26" s="1" customFormat="1" ht="11.25" hidden="1" customHeight="1" outlineLevel="3">
      <c r="A162" s="434" t="s">
        <v>453</v>
      </c>
      <c r="B162" s="434"/>
      <c r="C162" s="434"/>
      <c r="D162" s="434"/>
      <c r="E162" s="434"/>
      <c r="F162" s="434"/>
      <c r="G162" s="434"/>
      <c r="H162" s="434"/>
      <c r="I162" s="434"/>
      <c r="J162" s="434"/>
      <c r="K162" s="434"/>
      <c r="L162" s="434"/>
      <c r="M162" s="434"/>
      <c r="N162" s="434"/>
      <c r="O162" s="434"/>
      <c r="P162" s="434"/>
      <c r="Q162" s="434"/>
      <c r="R162" s="434"/>
      <c r="S162" s="434"/>
      <c r="T162" s="434"/>
      <c r="U162" s="434"/>
      <c r="V162" s="434"/>
      <c r="W162" s="34">
        <v>51908.4</v>
      </c>
      <c r="X162" s="35">
        <v>5</v>
      </c>
      <c r="Y162" s="34">
        <v>51908.4</v>
      </c>
      <c r="Z162" s="44">
        <v>0</v>
      </c>
    </row>
    <row r="163" spans="1:26" s="1" customFormat="1" ht="11.25" hidden="1" customHeight="1" outlineLevel="4">
      <c r="A163" s="435" t="s">
        <v>454</v>
      </c>
      <c r="B163" s="435"/>
      <c r="C163" s="435"/>
      <c r="D163" s="435"/>
      <c r="E163" s="435"/>
      <c r="F163" s="435"/>
      <c r="G163" s="435"/>
      <c r="H163" s="435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34">
        <v>51908.4</v>
      </c>
      <c r="X163" s="35">
        <v>5</v>
      </c>
      <c r="Y163" s="34">
        <v>51908.4</v>
      </c>
      <c r="Z163" s="44">
        <v>0</v>
      </c>
    </row>
    <row r="164" spans="1:26" s="1" customFormat="1" ht="11.25" hidden="1" customHeight="1" outlineLevel="5">
      <c r="A164" s="436">
        <v>82</v>
      </c>
      <c r="B164" s="436"/>
      <c r="C164" s="437" t="s">
        <v>668</v>
      </c>
      <c r="D164" s="437"/>
      <c r="E164" s="437"/>
      <c r="F164" s="437"/>
      <c r="G164" s="437"/>
      <c r="H164" s="437"/>
      <c r="I164" s="437" t="s">
        <v>669</v>
      </c>
      <c r="J164" s="437"/>
      <c r="K164" s="437"/>
      <c r="L164" s="437"/>
      <c r="M164" s="36" t="s">
        <v>670</v>
      </c>
      <c r="N164" s="37">
        <v>3</v>
      </c>
      <c r="O164" s="437" t="s">
        <v>477</v>
      </c>
      <c r="P164" s="437"/>
      <c r="Q164" s="437"/>
      <c r="R164" s="38" t="s">
        <v>671</v>
      </c>
      <c r="S164" s="38" t="s">
        <v>460</v>
      </c>
      <c r="T164" s="35">
        <v>60</v>
      </c>
      <c r="U164" s="39">
        <v>1.667</v>
      </c>
      <c r="V164" s="40">
        <v>100</v>
      </c>
      <c r="W164" s="34">
        <v>11500</v>
      </c>
      <c r="X164" s="35">
        <v>1</v>
      </c>
      <c r="Y164" s="34">
        <v>11500</v>
      </c>
      <c r="Z164" s="44">
        <v>0</v>
      </c>
    </row>
    <row r="165" spans="1:26" s="1" customFormat="1" ht="11.25" hidden="1" customHeight="1" outlineLevel="5">
      <c r="A165" s="436">
        <v>83</v>
      </c>
      <c r="B165" s="436"/>
      <c r="C165" s="437" t="s">
        <v>672</v>
      </c>
      <c r="D165" s="437"/>
      <c r="E165" s="437"/>
      <c r="F165" s="437"/>
      <c r="G165" s="437"/>
      <c r="H165" s="437"/>
      <c r="I165" s="437" t="s">
        <v>673</v>
      </c>
      <c r="J165" s="437"/>
      <c r="K165" s="437"/>
      <c r="L165" s="437"/>
      <c r="M165" s="36" t="s">
        <v>674</v>
      </c>
      <c r="N165" s="37">
        <v>6</v>
      </c>
      <c r="O165" s="437" t="s">
        <v>477</v>
      </c>
      <c r="P165" s="437"/>
      <c r="Q165" s="437"/>
      <c r="R165" s="38" t="s">
        <v>675</v>
      </c>
      <c r="S165" s="38" t="s">
        <v>460</v>
      </c>
      <c r="T165" s="35">
        <v>180</v>
      </c>
      <c r="U165" s="39">
        <v>0.55600000000000005</v>
      </c>
      <c r="V165" s="40">
        <v>100</v>
      </c>
      <c r="W165" s="34">
        <v>6000</v>
      </c>
      <c r="X165" s="35">
        <v>1</v>
      </c>
      <c r="Y165" s="34">
        <v>6000</v>
      </c>
      <c r="Z165" s="44">
        <v>0</v>
      </c>
    </row>
    <row r="166" spans="1:26" s="1" customFormat="1" ht="11.25" hidden="1" customHeight="1" outlineLevel="5">
      <c r="A166" s="436">
        <v>84</v>
      </c>
      <c r="B166" s="436"/>
      <c r="C166" s="437" t="s">
        <v>676</v>
      </c>
      <c r="D166" s="437"/>
      <c r="E166" s="437"/>
      <c r="F166" s="437"/>
      <c r="G166" s="437"/>
      <c r="H166" s="437"/>
      <c r="I166" s="437" t="s">
        <v>677</v>
      </c>
      <c r="J166" s="437"/>
      <c r="K166" s="437"/>
      <c r="L166" s="437"/>
      <c r="M166" s="36" t="s">
        <v>678</v>
      </c>
      <c r="N166" s="37">
        <v>3</v>
      </c>
      <c r="O166" s="437" t="s">
        <v>477</v>
      </c>
      <c r="P166" s="437"/>
      <c r="Q166" s="437"/>
      <c r="R166" s="38" t="s">
        <v>679</v>
      </c>
      <c r="S166" s="38" t="s">
        <v>460</v>
      </c>
      <c r="T166" s="35">
        <v>60</v>
      </c>
      <c r="U166" s="39">
        <v>1.667</v>
      </c>
      <c r="V166" s="40">
        <v>100</v>
      </c>
      <c r="W166" s="34">
        <v>4408.3999999999996</v>
      </c>
      <c r="X166" s="35">
        <v>1</v>
      </c>
      <c r="Y166" s="34">
        <v>4408.3999999999996</v>
      </c>
      <c r="Z166" s="44">
        <v>0</v>
      </c>
    </row>
    <row r="167" spans="1:26" s="1" customFormat="1" ht="11.25" hidden="1" customHeight="1" outlineLevel="5">
      <c r="A167" s="436">
        <v>85</v>
      </c>
      <c r="B167" s="436"/>
      <c r="C167" s="437" t="s">
        <v>680</v>
      </c>
      <c r="D167" s="437"/>
      <c r="E167" s="437"/>
      <c r="F167" s="437"/>
      <c r="G167" s="437"/>
      <c r="H167" s="437"/>
      <c r="I167" s="437" t="s">
        <v>681</v>
      </c>
      <c r="J167" s="437"/>
      <c r="K167" s="437"/>
      <c r="L167" s="437"/>
      <c r="M167" s="36" t="s">
        <v>682</v>
      </c>
      <c r="N167" s="37">
        <v>3</v>
      </c>
      <c r="O167" s="437" t="s">
        <v>477</v>
      </c>
      <c r="P167" s="437"/>
      <c r="Q167" s="437"/>
      <c r="R167" s="38" t="s">
        <v>683</v>
      </c>
      <c r="S167" s="38" t="s">
        <v>460</v>
      </c>
      <c r="T167" s="35">
        <v>60</v>
      </c>
      <c r="U167" s="39">
        <v>1.667</v>
      </c>
      <c r="V167" s="40">
        <v>100</v>
      </c>
      <c r="W167" s="34">
        <v>15000</v>
      </c>
      <c r="X167" s="35">
        <v>1</v>
      </c>
      <c r="Y167" s="34">
        <v>15000</v>
      </c>
      <c r="Z167" s="44">
        <v>0</v>
      </c>
    </row>
    <row r="168" spans="1:26" s="1" customFormat="1" ht="11.25" hidden="1" customHeight="1" outlineLevel="5">
      <c r="A168" s="436">
        <v>86</v>
      </c>
      <c r="B168" s="436"/>
      <c r="C168" s="437" t="s">
        <v>680</v>
      </c>
      <c r="D168" s="437"/>
      <c r="E168" s="437"/>
      <c r="F168" s="437"/>
      <c r="G168" s="437"/>
      <c r="H168" s="437"/>
      <c r="I168" s="437" t="s">
        <v>684</v>
      </c>
      <c r="J168" s="437"/>
      <c r="K168" s="437"/>
      <c r="L168" s="437"/>
      <c r="M168" s="36" t="s">
        <v>682</v>
      </c>
      <c r="N168" s="37">
        <v>3</v>
      </c>
      <c r="O168" s="437" t="s">
        <v>477</v>
      </c>
      <c r="P168" s="437"/>
      <c r="Q168" s="437"/>
      <c r="R168" s="38" t="s">
        <v>683</v>
      </c>
      <c r="S168" s="38" t="s">
        <v>460</v>
      </c>
      <c r="T168" s="35">
        <v>60</v>
      </c>
      <c r="U168" s="39">
        <v>1.667</v>
      </c>
      <c r="V168" s="40">
        <v>100</v>
      </c>
      <c r="W168" s="34">
        <v>15000</v>
      </c>
      <c r="X168" s="35">
        <v>1</v>
      </c>
      <c r="Y168" s="34">
        <v>15000</v>
      </c>
      <c r="Z168" s="44">
        <v>0</v>
      </c>
    </row>
    <row r="169" spans="1:26" s="1" customFormat="1" ht="11.25" hidden="1" customHeight="1" outlineLevel="3">
      <c r="A169" s="434" t="s">
        <v>657</v>
      </c>
      <c r="B169" s="434"/>
      <c r="C169" s="434"/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  <c r="V169" s="434"/>
      <c r="W169" s="34">
        <v>20000</v>
      </c>
      <c r="X169" s="35">
        <v>1</v>
      </c>
      <c r="Y169" s="34">
        <v>20000</v>
      </c>
      <c r="Z169" s="44">
        <v>0</v>
      </c>
    </row>
    <row r="170" spans="1:26" s="1" customFormat="1" ht="11.25" hidden="1" customHeight="1" outlineLevel="4">
      <c r="A170" s="435"/>
      <c r="B170" s="435"/>
      <c r="C170" s="435"/>
      <c r="D170" s="435"/>
      <c r="E170" s="435"/>
      <c r="F170" s="435"/>
      <c r="G170" s="435"/>
      <c r="H170" s="435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34">
        <v>20000</v>
      </c>
      <c r="X170" s="35">
        <v>1</v>
      </c>
      <c r="Y170" s="34">
        <v>20000</v>
      </c>
      <c r="Z170" s="44">
        <v>0</v>
      </c>
    </row>
    <row r="171" spans="1:26" s="1" customFormat="1" ht="11.25" hidden="1" customHeight="1" outlineLevel="5">
      <c r="A171" s="436">
        <v>87</v>
      </c>
      <c r="B171" s="436"/>
      <c r="C171" s="437" t="s">
        <v>685</v>
      </c>
      <c r="D171" s="437"/>
      <c r="E171" s="437"/>
      <c r="F171" s="437"/>
      <c r="G171" s="437"/>
      <c r="H171" s="437"/>
      <c r="I171" s="437" t="s">
        <v>686</v>
      </c>
      <c r="J171" s="437"/>
      <c r="K171" s="437"/>
      <c r="L171" s="437"/>
      <c r="M171" s="36" t="s">
        <v>687</v>
      </c>
      <c r="N171" s="37">
        <v>3</v>
      </c>
      <c r="O171" s="437" t="s">
        <v>477</v>
      </c>
      <c r="P171" s="437"/>
      <c r="Q171" s="437"/>
      <c r="R171" s="38" t="s">
        <v>660</v>
      </c>
      <c r="S171" s="38" t="s">
        <v>460</v>
      </c>
      <c r="T171" s="35">
        <v>60</v>
      </c>
      <c r="U171" s="39">
        <v>1.667</v>
      </c>
      <c r="V171" s="40">
        <v>100</v>
      </c>
      <c r="W171" s="34">
        <v>20000</v>
      </c>
      <c r="X171" s="35">
        <v>1</v>
      </c>
      <c r="Y171" s="34">
        <v>20000</v>
      </c>
      <c r="Z171" s="44">
        <v>0</v>
      </c>
    </row>
    <row r="172" spans="1:26" s="1" customFormat="1" ht="11.25" hidden="1" customHeight="1" outlineLevel="3">
      <c r="A172" s="434" t="s">
        <v>506</v>
      </c>
      <c r="B172" s="434"/>
      <c r="C172" s="434"/>
      <c r="D172" s="434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34"/>
      <c r="V172" s="434"/>
      <c r="W172" s="34">
        <v>6400</v>
      </c>
      <c r="X172" s="35">
        <v>1</v>
      </c>
      <c r="Y172" s="34">
        <v>6400</v>
      </c>
      <c r="Z172" s="44">
        <v>0</v>
      </c>
    </row>
    <row r="173" spans="1:26" s="1" customFormat="1" ht="11.25" hidden="1" customHeight="1" outlineLevel="4">
      <c r="A173" s="435"/>
      <c r="B173" s="435"/>
      <c r="C173" s="435"/>
      <c r="D173" s="435"/>
      <c r="E173" s="435"/>
      <c r="F173" s="435"/>
      <c r="G173" s="435"/>
      <c r="H173" s="435"/>
      <c r="I173" s="435"/>
      <c r="J173" s="435"/>
      <c r="K173" s="435"/>
      <c r="L173" s="435"/>
      <c r="M173" s="435"/>
      <c r="N173" s="435"/>
      <c r="O173" s="435"/>
      <c r="P173" s="435"/>
      <c r="Q173" s="435"/>
      <c r="R173" s="435"/>
      <c r="S173" s="435"/>
      <c r="T173" s="435"/>
      <c r="U173" s="435"/>
      <c r="V173" s="435"/>
      <c r="W173" s="34">
        <v>6400</v>
      </c>
      <c r="X173" s="35">
        <v>1</v>
      </c>
      <c r="Y173" s="34">
        <v>6400</v>
      </c>
      <c r="Z173" s="44">
        <v>0</v>
      </c>
    </row>
    <row r="174" spans="1:26" s="1" customFormat="1" ht="11.25" hidden="1" customHeight="1" outlineLevel="5">
      <c r="A174" s="436">
        <v>88</v>
      </c>
      <c r="B174" s="436"/>
      <c r="C174" s="437" t="s">
        <v>661</v>
      </c>
      <c r="D174" s="437"/>
      <c r="E174" s="437"/>
      <c r="F174" s="437"/>
      <c r="G174" s="437"/>
      <c r="H174" s="437"/>
      <c r="I174" s="437" t="s">
        <v>688</v>
      </c>
      <c r="J174" s="437"/>
      <c r="K174" s="437"/>
      <c r="L174" s="437"/>
      <c r="M174" s="36" t="s">
        <v>663</v>
      </c>
      <c r="N174" s="37">
        <v>3</v>
      </c>
      <c r="O174" s="437" t="s">
        <v>477</v>
      </c>
      <c r="P174" s="437"/>
      <c r="Q174" s="437"/>
      <c r="R174" s="38" t="s">
        <v>664</v>
      </c>
      <c r="S174" s="38" t="s">
        <v>460</v>
      </c>
      <c r="T174" s="35">
        <v>60</v>
      </c>
      <c r="U174" s="39">
        <v>1.667</v>
      </c>
      <c r="V174" s="40">
        <v>100</v>
      </c>
      <c r="W174" s="34">
        <v>6400</v>
      </c>
      <c r="X174" s="35">
        <v>1</v>
      </c>
      <c r="Y174" s="34">
        <v>6400</v>
      </c>
      <c r="Z174" s="44">
        <v>0</v>
      </c>
    </row>
    <row r="175" spans="1:26" s="1" customFormat="1" ht="11.25" hidden="1" customHeight="1" outlineLevel="3">
      <c r="A175" s="434" t="s">
        <v>508</v>
      </c>
      <c r="B175" s="434"/>
      <c r="C175" s="434"/>
      <c r="D175" s="434"/>
      <c r="E175" s="434"/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4"/>
      <c r="S175" s="434"/>
      <c r="T175" s="434"/>
      <c r="U175" s="434"/>
      <c r="V175" s="434"/>
      <c r="W175" s="34">
        <v>5250</v>
      </c>
      <c r="X175" s="35">
        <v>1</v>
      </c>
      <c r="Y175" s="34">
        <v>5250</v>
      </c>
      <c r="Z175" s="44">
        <v>0</v>
      </c>
    </row>
    <row r="176" spans="1:26" s="1" customFormat="1" ht="11.25" hidden="1" customHeight="1" outlineLevel="4">
      <c r="A176" s="435" t="s">
        <v>489</v>
      </c>
      <c r="B176" s="435"/>
      <c r="C176" s="435"/>
      <c r="D176" s="435"/>
      <c r="E176" s="435"/>
      <c r="F176" s="435"/>
      <c r="G176" s="435"/>
      <c r="H176" s="435"/>
      <c r="I176" s="435"/>
      <c r="J176" s="435"/>
      <c r="K176" s="435"/>
      <c r="L176" s="435"/>
      <c r="M176" s="435"/>
      <c r="N176" s="435"/>
      <c r="O176" s="435"/>
      <c r="P176" s="435"/>
      <c r="Q176" s="435"/>
      <c r="R176" s="435"/>
      <c r="S176" s="435"/>
      <c r="T176" s="435"/>
      <c r="U176" s="435"/>
      <c r="V176" s="435"/>
      <c r="W176" s="34">
        <v>5250</v>
      </c>
      <c r="X176" s="35">
        <v>1</v>
      </c>
      <c r="Y176" s="34">
        <v>5250</v>
      </c>
      <c r="Z176" s="44">
        <v>0</v>
      </c>
    </row>
    <row r="177" spans="1:26" s="1" customFormat="1" ht="11.25" hidden="1" customHeight="1" outlineLevel="5">
      <c r="A177" s="436">
        <v>89</v>
      </c>
      <c r="B177" s="436"/>
      <c r="C177" s="437" t="s">
        <v>689</v>
      </c>
      <c r="D177" s="437"/>
      <c r="E177" s="437"/>
      <c r="F177" s="437"/>
      <c r="G177" s="437"/>
      <c r="H177" s="437"/>
      <c r="I177" s="437" t="s">
        <v>690</v>
      </c>
      <c r="J177" s="437"/>
      <c r="K177" s="437"/>
      <c r="L177" s="437"/>
      <c r="M177" s="36" t="s">
        <v>691</v>
      </c>
      <c r="N177" s="37">
        <v>4</v>
      </c>
      <c r="O177" s="437" t="s">
        <v>477</v>
      </c>
      <c r="P177" s="437"/>
      <c r="Q177" s="437"/>
      <c r="R177" s="38" t="s">
        <v>692</v>
      </c>
      <c r="S177" s="38" t="s">
        <v>460</v>
      </c>
      <c r="T177" s="35">
        <v>84</v>
      </c>
      <c r="U177" s="39">
        <v>1.19</v>
      </c>
      <c r="V177" s="40">
        <v>100</v>
      </c>
      <c r="W177" s="34">
        <v>5250</v>
      </c>
      <c r="X177" s="35">
        <v>1</v>
      </c>
      <c r="Y177" s="34">
        <v>5250</v>
      </c>
      <c r="Z177" s="44">
        <v>0</v>
      </c>
    </row>
    <row r="178" spans="1:26" s="1" customFormat="1" ht="11.25" hidden="1" customHeight="1" outlineLevel="3">
      <c r="A178" s="434" t="s">
        <v>512</v>
      </c>
      <c r="B178" s="434"/>
      <c r="C178" s="434"/>
      <c r="D178" s="434"/>
      <c r="E178" s="434"/>
      <c r="F178" s="434"/>
      <c r="G178" s="43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34"/>
      <c r="V178" s="434"/>
      <c r="W178" s="34">
        <v>25600</v>
      </c>
      <c r="X178" s="35">
        <v>4</v>
      </c>
      <c r="Y178" s="34">
        <v>25600</v>
      </c>
      <c r="Z178" s="44">
        <v>0</v>
      </c>
    </row>
    <row r="179" spans="1:26" s="1" customFormat="1" ht="11.25" hidden="1" customHeight="1" outlineLevel="4">
      <c r="A179" s="435" t="s">
        <v>489</v>
      </c>
      <c r="B179" s="435"/>
      <c r="C179" s="435"/>
      <c r="D179" s="435"/>
      <c r="E179" s="435"/>
      <c r="F179" s="435"/>
      <c r="G179" s="435"/>
      <c r="H179" s="435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34">
        <v>25600</v>
      </c>
      <c r="X179" s="35">
        <v>4</v>
      </c>
      <c r="Y179" s="34">
        <v>25600</v>
      </c>
      <c r="Z179" s="44">
        <v>0</v>
      </c>
    </row>
    <row r="180" spans="1:26" s="1" customFormat="1" ht="11.25" hidden="1" customHeight="1" outlineLevel="5">
      <c r="A180" s="436">
        <v>90</v>
      </c>
      <c r="B180" s="436"/>
      <c r="C180" s="437" t="s">
        <v>693</v>
      </c>
      <c r="D180" s="437"/>
      <c r="E180" s="437"/>
      <c r="F180" s="437"/>
      <c r="G180" s="437"/>
      <c r="H180" s="437"/>
      <c r="I180" s="437" t="s">
        <v>694</v>
      </c>
      <c r="J180" s="437"/>
      <c r="K180" s="437"/>
      <c r="L180" s="437"/>
      <c r="M180" s="36" t="s">
        <v>695</v>
      </c>
      <c r="N180" s="37">
        <v>4</v>
      </c>
      <c r="O180" s="437" t="s">
        <v>477</v>
      </c>
      <c r="P180" s="437"/>
      <c r="Q180" s="437"/>
      <c r="R180" s="38" t="s">
        <v>696</v>
      </c>
      <c r="S180" s="38" t="s">
        <v>460</v>
      </c>
      <c r="T180" s="35">
        <v>84</v>
      </c>
      <c r="U180" s="39">
        <v>1.19</v>
      </c>
      <c r="V180" s="40">
        <v>100</v>
      </c>
      <c r="W180" s="34">
        <v>9000</v>
      </c>
      <c r="X180" s="35">
        <v>1</v>
      </c>
      <c r="Y180" s="34">
        <v>9000</v>
      </c>
      <c r="Z180" s="44">
        <v>0</v>
      </c>
    </row>
    <row r="181" spans="1:26" s="1" customFormat="1" ht="11.25" hidden="1" customHeight="1" outlineLevel="5">
      <c r="A181" s="436">
        <v>91</v>
      </c>
      <c r="B181" s="436"/>
      <c r="C181" s="437" t="s">
        <v>697</v>
      </c>
      <c r="D181" s="437"/>
      <c r="E181" s="437"/>
      <c r="F181" s="437"/>
      <c r="G181" s="437"/>
      <c r="H181" s="437"/>
      <c r="I181" s="437" t="s">
        <v>698</v>
      </c>
      <c r="J181" s="437"/>
      <c r="K181" s="437"/>
      <c r="L181" s="437"/>
      <c r="M181" s="36" t="s">
        <v>699</v>
      </c>
      <c r="N181" s="37">
        <v>4</v>
      </c>
      <c r="O181" s="437" t="s">
        <v>477</v>
      </c>
      <c r="P181" s="437"/>
      <c r="Q181" s="437"/>
      <c r="R181" s="38" t="s">
        <v>696</v>
      </c>
      <c r="S181" s="38" t="s">
        <v>460</v>
      </c>
      <c r="T181" s="35">
        <v>84</v>
      </c>
      <c r="U181" s="39">
        <v>1.19</v>
      </c>
      <c r="V181" s="40">
        <v>100</v>
      </c>
      <c r="W181" s="34">
        <v>4500</v>
      </c>
      <c r="X181" s="35">
        <v>1</v>
      </c>
      <c r="Y181" s="34">
        <v>4500</v>
      </c>
      <c r="Z181" s="44">
        <v>0</v>
      </c>
    </row>
    <row r="182" spans="1:26" s="1" customFormat="1" ht="11.25" hidden="1" customHeight="1" outlineLevel="5">
      <c r="A182" s="436">
        <v>92</v>
      </c>
      <c r="B182" s="436"/>
      <c r="C182" s="437" t="s">
        <v>700</v>
      </c>
      <c r="D182" s="437"/>
      <c r="E182" s="437"/>
      <c r="F182" s="437"/>
      <c r="G182" s="437"/>
      <c r="H182" s="437"/>
      <c r="I182" s="437" t="s">
        <v>701</v>
      </c>
      <c r="J182" s="437"/>
      <c r="K182" s="437"/>
      <c r="L182" s="437"/>
      <c r="M182" s="36" t="s">
        <v>702</v>
      </c>
      <c r="N182" s="37">
        <v>4</v>
      </c>
      <c r="O182" s="437" t="s">
        <v>477</v>
      </c>
      <c r="P182" s="437"/>
      <c r="Q182" s="437"/>
      <c r="R182" s="38" t="s">
        <v>703</v>
      </c>
      <c r="S182" s="38" t="s">
        <v>460</v>
      </c>
      <c r="T182" s="35">
        <v>84</v>
      </c>
      <c r="U182" s="39">
        <v>1.19</v>
      </c>
      <c r="V182" s="40">
        <v>100</v>
      </c>
      <c r="W182" s="34">
        <v>7100</v>
      </c>
      <c r="X182" s="35">
        <v>1</v>
      </c>
      <c r="Y182" s="34">
        <v>7100</v>
      </c>
      <c r="Z182" s="44">
        <v>0</v>
      </c>
    </row>
    <row r="183" spans="1:26" s="1" customFormat="1" ht="11.25" hidden="1" customHeight="1" outlineLevel="5">
      <c r="A183" s="436">
        <v>93</v>
      </c>
      <c r="B183" s="436"/>
      <c r="C183" s="437" t="s">
        <v>704</v>
      </c>
      <c r="D183" s="437"/>
      <c r="E183" s="437"/>
      <c r="F183" s="437"/>
      <c r="G183" s="437"/>
      <c r="H183" s="437"/>
      <c r="I183" s="437" t="s">
        <v>705</v>
      </c>
      <c r="J183" s="437"/>
      <c r="K183" s="437"/>
      <c r="L183" s="437"/>
      <c r="M183" s="36" t="s">
        <v>706</v>
      </c>
      <c r="N183" s="37">
        <v>4</v>
      </c>
      <c r="O183" s="437" t="s">
        <v>477</v>
      </c>
      <c r="P183" s="437"/>
      <c r="Q183" s="437"/>
      <c r="R183" s="38" t="s">
        <v>696</v>
      </c>
      <c r="S183" s="38" t="s">
        <v>460</v>
      </c>
      <c r="T183" s="35">
        <v>84</v>
      </c>
      <c r="U183" s="39">
        <v>1.19</v>
      </c>
      <c r="V183" s="40">
        <v>100</v>
      </c>
      <c r="W183" s="34">
        <v>5000</v>
      </c>
      <c r="X183" s="35">
        <v>1</v>
      </c>
      <c r="Y183" s="34">
        <v>5000</v>
      </c>
      <c r="Z183" s="44">
        <v>0</v>
      </c>
    </row>
    <row r="184" spans="1:26" s="1" customFormat="1" ht="11.25" hidden="1" customHeight="1" outlineLevel="3">
      <c r="A184" s="434" t="s">
        <v>707</v>
      </c>
      <c r="B184" s="434"/>
      <c r="C184" s="434"/>
      <c r="D184" s="434"/>
      <c r="E184" s="434"/>
      <c r="F184" s="434"/>
      <c r="G184" s="434"/>
      <c r="H184" s="434"/>
      <c r="I184" s="434"/>
      <c r="J184" s="434"/>
      <c r="K184" s="434"/>
      <c r="L184" s="434"/>
      <c r="M184" s="434"/>
      <c r="N184" s="434"/>
      <c r="O184" s="434"/>
      <c r="P184" s="434"/>
      <c r="Q184" s="434"/>
      <c r="R184" s="434"/>
      <c r="S184" s="434"/>
      <c r="T184" s="434"/>
      <c r="U184" s="434"/>
      <c r="V184" s="434"/>
      <c r="W184" s="34">
        <v>3230</v>
      </c>
      <c r="X184" s="35">
        <v>1</v>
      </c>
      <c r="Y184" s="34">
        <v>3230</v>
      </c>
      <c r="Z184" s="44">
        <v>0</v>
      </c>
    </row>
    <row r="185" spans="1:26" s="1" customFormat="1" ht="11.25" hidden="1" customHeight="1" outlineLevel="4">
      <c r="A185" s="435"/>
      <c r="B185" s="435"/>
      <c r="C185" s="435"/>
      <c r="D185" s="435"/>
      <c r="E185" s="435"/>
      <c r="F185" s="435"/>
      <c r="G185" s="435"/>
      <c r="H185" s="435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34">
        <v>3230</v>
      </c>
      <c r="X185" s="35">
        <v>1</v>
      </c>
      <c r="Y185" s="34">
        <v>3230</v>
      </c>
      <c r="Z185" s="44">
        <v>0</v>
      </c>
    </row>
    <row r="186" spans="1:26" s="1" customFormat="1" ht="11.25" hidden="1" customHeight="1" outlineLevel="5">
      <c r="A186" s="436">
        <v>94</v>
      </c>
      <c r="B186" s="436"/>
      <c r="C186" s="437" t="s">
        <v>708</v>
      </c>
      <c r="D186" s="437"/>
      <c r="E186" s="437"/>
      <c r="F186" s="437"/>
      <c r="G186" s="437"/>
      <c r="H186" s="437"/>
      <c r="I186" s="437" t="s">
        <v>709</v>
      </c>
      <c r="J186" s="437"/>
      <c r="K186" s="437"/>
      <c r="L186" s="437"/>
      <c r="M186" s="36" t="s">
        <v>710</v>
      </c>
      <c r="N186" s="37">
        <v>4</v>
      </c>
      <c r="O186" s="437" t="s">
        <v>477</v>
      </c>
      <c r="P186" s="437"/>
      <c r="Q186" s="437"/>
      <c r="R186" s="38" t="s">
        <v>692</v>
      </c>
      <c r="S186" s="38" t="s">
        <v>460</v>
      </c>
      <c r="T186" s="35">
        <v>84</v>
      </c>
      <c r="U186" s="39">
        <v>1.19</v>
      </c>
      <c r="V186" s="40">
        <v>100</v>
      </c>
      <c r="W186" s="34">
        <v>3230</v>
      </c>
      <c r="X186" s="35">
        <v>1</v>
      </c>
      <c r="Y186" s="34">
        <v>3230</v>
      </c>
      <c r="Z186" s="44">
        <v>0</v>
      </c>
    </row>
    <row r="187" spans="1:26" s="1" customFormat="1" ht="11.25" hidden="1" customHeight="1" outlineLevel="3">
      <c r="A187" s="434" t="s">
        <v>520</v>
      </c>
      <c r="B187" s="434"/>
      <c r="C187" s="434"/>
      <c r="D187" s="434"/>
      <c r="E187" s="434"/>
      <c r="F187" s="434"/>
      <c r="G187" s="434"/>
      <c r="H187" s="434"/>
      <c r="I187" s="434"/>
      <c r="J187" s="434"/>
      <c r="K187" s="434"/>
      <c r="L187" s="434"/>
      <c r="M187" s="434"/>
      <c r="N187" s="434"/>
      <c r="O187" s="434"/>
      <c r="P187" s="434"/>
      <c r="Q187" s="434"/>
      <c r="R187" s="434"/>
      <c r="S187" s="434"/>
      <c r="T187" s="434"/>
      <c r="U187" s="434"/>
      <c r="V187" s="434"/>
      <c r="W187" s="34">
        <v>3910.85</v>
      </c>
      <c r="X187" s="35">
        <v>1</v>
      </c>
      <c r="Y187" s="34">
        <v>3910.85</v>
      </c>
      <c r="Z187" s="44">
        <v>0</v>
      </c>
    </row>
    <row r="188" spans="1:26" s="1" customFormat="1" ht="11.25" hidden="1" customHeight="1" outlineLevel="4">
      <c r="A188" s="435" t="s">
        <v>489</v>
      </c>
      <c r="B188" s="435"/>
      <c r="C188" s="435"/>
      <c r="D188" s="435"/>
      <c r="E188" s="435"/>
      <c r="F188" s="435"/>
      <c r="G188" s="435"/>
      <c r="H188" s="435"/>
      <c r="I188" s="435"/>
      <c r="J188" s="435"/>
      <c r="K188" s="435"/>
      <c r="L188" s="435"/>
      <c r="M188" s="435"/>
      <c r="N188" s="435"/>
      <c r="O188" s="435"/>
      <c r="P188" s="435"/>
      <c r="Q188" s="435"/>
      <c r="R188" s="435"/>
      <c r="S188" s="435"/>
      <c r="T188" s="435"/>
      <c r="U188" s="435"/>
      <c r="V188" s="435"/>
      <c r="W188" s="34">
        <v>3910.85</v>
      </c>
      <c r="X188" s="35">
        <v>1</v>
      </c>
      <c r="Y188" s="34">
        <v>3910.85</v>
      </c>
      <c r="Z188" s="44">
        <v>0</v>
      </c>
    </row>
    <row r="189" spans="1:26" s="1" customFormat="1" ht="11.25" hidden="1" customHeight="1" outlineLevel="5">
      <c r="A189" s="436">
        <v>95</v>
      </c>
      <c r="B189" s="436"/>
      <c r="C189" s="437" t="s">
        <v>711</v>
      </c>
      <c r="D189" s="437"/>
      <c r="E189" s="437"/>
      <c r="F189" s="437"/>
      <c r="G189" s="437"/>
      <c r="H189" s="437"/>
      <c r="I189" s="437" t="s">
        <v>712</v>
      </c>
      <c r="J189" s="437"/>
      <c r="K189" s="437"/>
      <c r="L189" s="437"/>
      <c r="M189" s="36" t="s">
        <v>713</v>
      </c>
      <c r="N189" s="37">
        <v>4</v>
      </c>
      <c r="O189" s="437" t="s">
        <v>477</v>
      </c>
      <c r="P189" s="437"/>
      <c r="Q189" s="437"/>
      <c r="R189" s="38" t="s">
        <v>679</v>
      </c>
      <c r="S189" s="38" t="s">
        <v>460</v>
      </c>
      <c r="T189" s="35">
        <v>84</v>
      </c>
      <c r="U189" s="39">
        <v>1.19</v>
      </c>
      <c r="V189" s="40">
        <v>100</v>
      </c>
      <c r="W189" s="34">
        <v>3910.85</v>
      </c>
      <c r="X189" s="35">
        <v>1</v>
      </c>
      <c r="Y189" s="34">
        <v>3910.85</v>
      </c>
      <c r="Z189" s="44">
        <v>0</v>
      </c>
    </row>
    <row r="190" spans="1:26" s="1" customFormat="1" ht="11.25" hidden="1" customHeight="1" outlineLevel="3">
      <c r="A190" s="434" t="s">
        <v>567</v>
      </c>
      <c r="B190" s="434"/>
      <c r="C190" s="434"/>
      <c r="D190" s="434"/>
      <c r="E190" s="434"/>
      <c r="F190" s="434"/>
      <c r="G190" s="434"/>
      <c r="H190" s="434"/>
      <c r="I190" s="434"/>
      <c r="J190" s="434"/>
      <c r="K190" s="434"/>
      <c r="L190" s="434"/>
      <c r="M190" s="434"/>
      <c r="N190" s="434"/>
      <c r="O190" s="434"/>
      <c r="P190" s="434"/>
      <c r="Q190" s="434"/>
      <c r="R190" s="434"/>
      <c r="S190" s="434"/>
      <c r="T190" s="434"/>
      <c r="U190" s="434"/>
      <c r="V190" s="434"/>
      <c r="W190" s="34">
        <v>15960</v>
      </c>
      <c r="X190" s="35">
        <v>3</v>
      </c>
      <c r="Y190" s="34">
        <v>15960</v>
      </c>
      <c r="Z190" s="44">
        <v>0</v>
      </c>
    </row>
    <row r="191" spans="1:26" s="1" customFormat="1" ht="11.25" hidden="1" customHeight="1" outlineLevel="4">
      <c r="A191" s="435" t="s">
        <v>568</v>
      </c>
      <c r="B191" s="435"/>
      <c r="C191" s="435"/>
      <c r="D191" s="435"/>
      <c r="E191" s="435"/>
      <c r="F191" s="435"/>
      <c r="G191" s="435"/>
      <c r="H191" s="435"/>
      <c r="I191" s="435"/>
      <c r="J191" s="435"/>
      <c r="K191" s="435"/>
      <c r="L191" s="435"/>
      <c r="M191" s="435"/>
      <c r="N191" s="435"/>
      <c r="O191" s="435"/>
      <c r="P191" s="435"/>
      <c r="Q191" s="435"/>
      <c r="R191" s="435"/>
      <c r="S191" s="435"/>
      <c r="T191" s="435"/>
      <c r="U191" s="435"/>
      <c r="V191" s="435"/>
      <c r="W191" s="34">
        <v>15960</v>
      </c>
      <c r="X191" s="35">
        <v>3</v>
      </c>
      <c r="Y191" s="34">
        <v>15960</v>
      </c>
      <c r="Z191" s="44">
        <v>0</v>
      </c>
    </row>
    <row r="192" spans="1:26" s="1" customFormat="1" ht="11.25" hidden="1" customHeight="1" outlineLevel="5">
      <c r="A192" s="436">
        <v>96</v>
      </c>
      <c r="B192" s="436"/>
      <c r="C192" s="437" t="s">
        <v>714</v>
      </c>
      <c r="D192" s="437"/>
      <c r="E192" s="437"/>
      <c r="F192" s="437"/>
      <c r="G192" s="437"/>
      <c r="H192" s="437"/>
      <c r="I192" s="437" t="s">
        <v>715</v>
      </c>
      <c r="J192" s="437"/>
      <c r="K192" s="437"/>
      <c r="L192" s="437"/>
      <c r="M192" s="36" t="s">
        <v>716</v>
      </c>
      <c r="N192" s="37">
        <v>4</v>
      </c>
      <c r="O192" s="437" t="s">
        <v>477</v>
      </c>
      <c r="P192" s="437"/>
      <c r="Q192" s="437"/>
      <c r="R192" s="38" t="s">
        <v>692</v>
      </c>
      <c r="S192" s="38" t="s">
        <v>460</v>
      </c>
      <c r="T192" s="35">
        <v>84</v>
      </c>
      <c r="U192" s="39">
        <v>1.19</v>
      </c>
      <c r="V192" s="40">
        <v>100</v>
      </c>
      <c r="W192" s="34">
        <v>4720</v>
      </c>
      <c r="X192" s="35">
        <v>1</v>
      </c>
      <c r="Y192" s="34">
        <v>4720</v>
      </c>
      <c r="Z192" s="44">
        <v>0</v>
      </c>
    </row>
    <row r="193" spans="1:26" s="1" customFormat="1" ht="11.25" hidden="1" customHeight="1" outlineLevel="5">
      <c r="A193" s="436">
        <v>97</v>
      </c>
      <c r="B193" s="436"/>
      <c r="C193" s="437" t="s">
        <v>714</v>
      </c>
      <c r="D193" s="437"/>
      <c r="E193" s="437"/>
      <c r="F193" s="437"/>
      <c r="G193" s="437"/>
      <c r="H193" s="437"/>
      <c r="I193" s="437" t="s">
        <v>717</v>
      </c>
      <c r="J193" s="437"/>
      <c r="K193" s="437"/>
      <c r="L193" s="437"/>
      <c r="M193" s="36" t="s">
        <v>716</v>
      </c>
      <c r="N193" s="37">
        <v>4</v>
      </c>
      <c r="O193" s="437" t="s">
        <v>477</v>
      </c>
      <c r="P193" s="437"/>
      <c r="Q193" s="437"/>
      <c r="R193" s="38" t="s">
        <v>692</v>
      </c>
      <c r="S193" s="38" t="s">
        <v>460</v>
      </c>
      <c r="T193" s="35">
        <v>84</v>
      </c>
      <c r="U193" s="39">
        <v>1.19</v>
      </c>
      <c r="V193" s="40">
        <v>100</v>
      </c>
      <c r="W193" s="34">
        <v>4720</v>
      </c>
      <c r="X193" s="35">
        <v>1</v>
      </c>
      <c r="Y193" s="34">
        <v>4720</v>
      </c>
      <c r="Z193" s="44">
        <v>0</v>
      </c>
    </row>
    <row r="194" spans="1:26" s="1" customFormat="1" ht="11.25" hidden="1" customHeight="1" outlineLevel="5">
      <c r="A194" s="436">
        <v>98</v>
      </c>
      <c r="B194" s="436"/>
      <c r="C194" s="437" t="s">
        <v>714</v>
      </c>
      <c r="D194" s="437"/>
      <c r="E194" s="437"/>
      <c r="F194" s="437"/>
      <c r="G194" s="437"/>
      <c r="H194" s="437"/>
      <c r="I194" s="437" t="s">
        <v>718</v>
      </c>
      <c r="J194" s="437"/>
      <c r="K194" s="437"/>
      <c r="L194" s="437"/>
      <c r="M194" s="36" t="s">
        <v>716</v>
      </c>
      <c r="N194" s="37">
        <v>4</v>
      </c>
      <c r="O194" s="437" t="s">
        <v>477</v>
      </c>
      <c r="P194" s="437"/>
      <c r="Q194" s="437"/>
      <c r="R194" s="38" t="s">
        <v>692</v>
      </c>
      <c r="S194" s="38" t="s">
        <v>460</v>
      </c>
      <c r="T194" s="35">
        <v>84</v>
      </c>
      <c r="U194" s="39">
        <v>1.19</v>
      </c>
      <c r="V194" s="40">
        <v>100</v>
      </c>
      <c r="W194" s="34">
        <v>6520</v>
      </c>
      <c r="X194" s="35">
        <v>1</v>
      </c>
      <c r="Y194" s="34">
        <v>6520</v>
      </c>
      <c r="Z194" s="44">
        <v>0</v>
      </c>
    </row>
    <row r="195" spans="1:26" s="1" customFormat="1" ht="11.25" hidden="1" customHeight="1" outlineLevel="3">
      <c r="A195" s="434" t="s">
        <v>571</v>
      </c>
      <c r="B195" s="434"/>
      <c r="C195" s="434"/>
      <c r="D195" s="434"/>
      <c r="E195" s="434"/>
      <c r="F195" s="434"/>
      <c r="G195" s="434"/>
      <c r="H195" s="434"/>
      <c r="I195" s="434"/>
      <c r="J195" s="434"/>
      <c r="K195" s="434"/>
      <c r="L195" s="434"/>
      <c r="M195" s="434"/>
      <c r="N195" s="434"/>
      <c r="O195" s="434"/>
      <c r="P195" s="434"/>
      <c r="Q195" s="434"/>
      <c r="R195" s="434"/>
      <c r="S195" s="434"/>
      <c r="T195" s="434"/>
      <c r="U195" s="434"/>
      <c r="V195" s="434"/>
      <c r="W195" s="34">
        <v>75152.2</v>
      </c>
      <c r="X195" s="35">
        <v>4</v>
      </c>
      <c r="Y195" s="34">
        <v>75152.2</v>
      </c>
      <c r="Z195" s="44">
        <v>0</v>
      </c>
    </row>
    <row r="196" spans="1:26" s="1" customFormat="1" ht="11.25" hidden="1" customHeight="1" outlineLevel="4">
      <c r="A196" s="435" t="s">
        <v>572</v>
      </c>
      <c r="B196" s="435"/>
      <c r="C196" s="435"/>
      <c r="D196" s="435"/>
      <c r="E196" s="435"/>
      <c r="F196" s="435"/>
      <c r="G196" s="435"/>
      <c r="H196" s="435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34">
        <v>75152.2</v>
      </c>
      <c r="X196" s="35">
        <v>4</v>
      </c>
      <c r="Y196" s="34">
        <v>75152.2</v>
      </c>
      <c r="Z196" s="44">
        <v>0</v>
      </c>
    </row>
    <row r="197" spans="1:26" s="1" customFormat="1" ht="11.25" hidden="1" customHeight="1" outlineLevel="5">
      <c r="A197" s="436">
        <v>99</v>
      </c>
      <c r="B197" s="436"/>
      <c r="C197" s="437" t="s">
        <v>719</v>
      </c>
      <c r="D197" s="437"/>
      <c r="E197" s="437"/>
      <c r="F197" s="437"/>
      <c r="G197" s="437"/>
      <c r="H197" s="437"/>
      <c r="I197" s="437" t="s">
        <v>720</v>
      </c>
      <c r="J197" s="437"/>
      <c r="K197" s="437"/>
      <c r="L197" s="437"/>
      <c r="M197" s="36" t="s">
        <v>702</v>
      </c>
      <c r="N197" s="37">
        <v>4</v>
      </c>
      <c r="O197" s="437" t="s">
        <v>477</v>
      </c>
      <c r="P197" s="437"/>
      <c r="Q197" s="437"/>
      <c r="R197" s="38" t="s">
        <v>679</v>
      </c>
      <c r="S197" s="38" t="s">
        <v>460</v>
      </c>
      <c r="T197" s="35">
        <v>144</v>
      </c>
      <c r="U197" s="39">
        <v>0.69399999999999995</v>
      </c>
      <c r="V197" s="40">
        <v>100</v>
      </c>
      <c r="W197" s="34">
        <v>17184.2</v>
      </c>
      <c r="X197" s="35">
        <v>1</v>
      </c>
      <c r="Y197" s="34">
        <v>17184.2</v>
      </c>
      <c r="Z197" s="44">
        <v>0</v>
      </c>
    </row>
    <row r="198" spans="1:26" s="1" customFormat="1" ht="11.25" hidden="1" customHeight="1" outlineLevel="5">
      <c r="A198" s="436">
        <v>100</v>
      </c>
      <c r="B198" s="436"/>
      <c r="C198" s="437" t="s">
        <v>721</v>
      </c>
      <c r="D198" s="437"/>
      <c r="E198" s="437"/>
      <c r="F198" s="437"/>
      <c r="G198" s="437"/>
      <c r="H198" s="437"/>
      <c r="I198" s="437" t="s">
        <v>722</v>
      </c>
      <c r="J198" s="437"/>
      <c r="K198" s="437"/>
      <c r="L198" s="437"/>
      <c r="M198" s="36" t="s">
        <v>723</v>
      </c>
      <c r="N198" s="37">
        <v>4</v>
      </c>
      <c r="O198" s="437" t="s">
        <v>458</v>
      </c>
      <c r="P198" s="437"/>
      <c r="Q198" s="437"/>
      <c r="R198" s="38" t="s">
        <v>679</v>
      </c>
      <c r="S198" s="38" t="s">
        <v>460</v>
      </c>
      <c r="T198" s="35">
        <v>84</v>
      </c>
      <c r="U198" s="39">
        <v>0.13200000000000001</v>
      </c>
      <c r="V198" s="40">
        <v>100</v>
      </c>
      <c r="W198" s="34">
        <v>20287.2</v>
      </c>
      <c r="X198" s="35">
        <v>1</v>
      </c>
      <c r="Y198" s="34">
        <v>20287.2</v>
      </c>
      <c r="Z198" s="44">
        <v>0</v>
      </c>
    </row>
    <row r="199" spans="1:26" s="1" customFormat="1" ht="11.25" hidden="1" customHeight="1" outlineLevel="5">
      <c r="A199" s="436">
        <v>101</v>
      </c>
      <c r="B199" s="436"/>
      <c r="C199" s="437" t="s">
        <v>724</v>
      </c>
      <c r="D199" s="437"/>
      <c r="E199" s="437"/>
      <c r="F199" s="437"/>
      <c r="G199" s="437"/>
      <c r="H199" s="437"/>
      <c r="I199" s="437" t="s">
        <v>725</v>
      </c>
      <c r="J199" s="437"/>
      <c r="K199" s="437"/>
      <c r="L199" s="437"/>
      <c r="M199" s="36" t="s">
        <v>702</v>
      </c>
      <c r="N199" s="37">
        <v>4</v>
      </c>
      <c r="O199" s="437" t="s">
        <v>477</v>
      </c>
      <c r="P199" s="437"/>
      <c r="Q199" s="437"/>
      <c r="R199" s="38" t="s">
        <v>679</v>
      </c>
      <c r="S199" s="38" t="s">
        <v>460</v>
      </c>
      <c r="T199" s="35">
        <v>84</v>
      </c>
      <c r="U199" s="39">
        <v>1.19</v>
      </c>
      <c r="V199" s="40">
        <v>100</v>
      </c>
      <c r="W199" s="34">
        <v>3680.8</v>
      </c>
      <c r="X199" s="35">
        <v>1</v>
      </c>
      <c r="Y199" s="34">
        <v>3680.8</v>
      </c>
      <c r="Z199" s="44">
        <v>0</v>
      </c>
    </row>
    <row r="200" spans="1:26" s="1" customFormat="1" ht="11.25" hidden="1" customHeight="1" outlineLevel="5">
      <c r="A200" s="436">
        <v>102</v>
      </c>
      <c r="B200" s="436"/>
      <c r="C200" s="437" t="s">
        <v>726</v>
      </c>
      <c r="D200" s="437"/>
      <c r="E200" s="437"/>
      <c r="F200" s="437"/>
      <c r="G200" s="437"/>
      <c r="H200" s="437"/>
      <c r="I200" s="437" t="s">
        <v>727</v>
      </c>
      <c r="J200" s="437"/>
      <c r="K200" s="437"/>
      <c r="L200" s="437"/>
      <c r="M200" s="36" t="s">
        <v>728</v>
      </c>
      <c r="N200" s="37">
        <v>3</v>
      </c>
      <c r="O200" s="437" t="s">
        <v>458</v>
      </c>
      <c r="P200" s="437"/>
      <c r="Q200" s="437"/>
      <c r="R200" s="38" t="s">
        <v>729</v>
      </c>
      <c r="S200" s="38" t="s">
        <v>460</v>
      </c>
      <c r="T200" s="35">
        <v>60</v>
      </c>
      <c r="U200" s="39">
        <v>1.667</v>
      </c>
      <c r="V200" s="40">
        <v>100</v>
      </c>
      <c r="W200" s="34">
        <v>34000</v>
      </c>
      <c r="X200" s="35">
        <v>1</v>
      </c>
      <c r="Y200" s="34">
        <v>34000</v>
      </c>
      <c r="Z200" s="44">
        <v>0</v>
      </c>
    </row>
    <row r="201" spans="1:26" s="1" customFormat="1" ht="11.25" hidden="1" customHeight="1" outlineLevel="3">
      <c r="A201" s="434" t="s">
        <v>730</v>
      </c>
      <c r="B201" s="434"/>
      <c r="C201" s="434"/>
      <c r="D201" s="434"/>
      <c r="E201" s="434"/>
      <c r="F201" s="434"/>
      <c r="G201" s="434"/>
      <c r="H201" s="434"/>
      <c r="I201" s="434"/>
      <c r="J201" s="434"/>
      <c r="K201" s="434"/>
      <c r="L201" s="434"/>
      <c r="M201" s="434"/>
      <c r="N201" s="434"/>
      <c r="O201" s="434"/>
      <c r="P201" s="434"/>
      <c r="Q201" s="434"/>
      <c r="R201" s="434"/>
      <c r="S201" s="434"/>
      <c r="T201" s="434"/>
      <c r="U201" s="434"/>
      <c r="V201" s="434"/>
      <c r="W201" s="34">
        <v>9060</v>
      </c>
      <c r="X201" s="35">
        <v>1</v>
      </c>
      <c r="Y201" s="34">
        <v>9060</v>
      </c>
      <c r="Z201" s="44">
        <v>0</v>
      </c>
    </row>
    <row r="202" spans="1:26" s="1" customFormat="1" ht="11.25" hidden="1" customHeight="1" outlineLevel="4">
      <c r="A202" s="435" t="s">
        <v>731</v>
      </c>
      <c r="B202" s="435"/>
      <c r="C202" s="435"/>
      <c r="D202" s="435"/>
      <c r="E202" s="435"/>
      <c r="F202" s="435"/>
      <c r="G202" s="435"/>
      <c r="H202" s="435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34">
        <v>9060</v>
      </c>
      <c r="X202" s="35">
        <v>1</v>
      </c>
      <c r="Y202" s="34">
        <v>9060</v>
      </c>
      <c r="Z202" s="44">
        <v>0</v>
      </c>
    </row>
    <row r="203" spans="1:26" s="1" customFormat="1" ht="11.25" hidden="1" customHeight="1" outlineLevel="5">
      <c r="A203" s="436">
        <v>103</v>
      </c>
      <c r="B203" s="436"/>
      <c r="C203" s="437" t="s">
        <v>732</v>
      </c>
      <c r="D203" s="437"/>
      <c r="E203" s="437"/>
      <c r="F203" s="437"/>
      <c r="G203" s="437"/>
      <c r="H203" s="437"/>
      <c r="I203" s="437" t="s">
        <v>733</v>
      </c>
      <c r="J203" s="437"/>
      <c r="K203" s="437"/>
      <c r="L203" s="437"/>
      <c r="M203" s="36" t="s">
        <v>734</v>
      </c>
      <c r="N203" s="37">
        <v>2</v>
      </c>
      <c r="O203" s="437" t="s">
        <v>477</v>
      </c>
      <c r="P203" s="437"/>
      <c r="Q203" s="437"/>
      <c r="R203" s="38" t="s">
        <v>735</v>
      </c>
      <c r="S203" s="38" t="s">
        <v>460</v>
      </c>
      <c r="T203" s="35">
        <v>36</v>
      </c>
      <c r="U203" s="39">
        <v>2.778</v>
      </c>
      <c r="V203" s="40">
        <v>100</v>
      </c>
      <c r="W203" s="34">
        <v>9060</v>
      </c>
      <c r="X203" s="35">
        <v>1</v>
      </c>
      <c r="Y203" s="34">
        <v>9060</v>
      </c>
      <c r="Z203" s="44">
        <v>0</v>
      </c>
    </row>
    <row r="204" spans="1:26" s="1" customFormat="1" ht="11.25" hidden="1" customHeight="1" outlineLevel="3">
      <c r="A204" s="434" t="s">
        <v>588</v>
      </c>
      <c r="B204" s="434"/>
      <c r="C204" s="434"/>
      <c r="D204" s="434"/>
      <c r="E204" s="434"/>
      <c r="F204" s="434"/>
      <c r="G204" s="434"/>
      <c r="H204" s="434"/>
      <c r="I204" s="434"/>
      <c r="J204" s="434"/>
      <c r="K204" s="434"/>
      <c r="L204" s="434"/>
      <c r="M204" s="434"/>
      <c r="N204" s="434"/>
      <c r="O204" s="434"/>
      <c r="P204" s="434"/>
      <c r="Q204" s="434"/>
      <c r="R204" s="434"/>
      <c r="S204" s="434"/>
      <c r="T204" s="434"/>
      <c r="U204" s="434"/>
      <c r="V204" s="434"/>
      <c r="W204" s="34">
        <v>31818.15</v>
      </c>
      <c r="X204" s="35">
        <v>1</v>
      </c>
      <c r="Y204" s="34">
        <v>31818.15</v>
      </c>
      <c r="Z204" s="44">
        <v>0</v>
      </c>
    </row>
    <row r="205" spans="1:26" s="1" customFormat="1" ht="11.25" hidden="1" customHeight="1" outlineLevel="4">
      <c r="A205" s="435" t="s">
        <v>589</v>
      </c>
      <c r="B205" s="435"/>
      <c r="C205" s="435"/>
      <c r="D205" s="435"/>
      <c r="E205" s="435"/>
      <c r="F205" s="435"/>
      <c r="G205" s="435"/>
      <c r="H205" s="435"/>
      <c r="I205" s="435"/>
      <c r="J205" s="435"/>
      <c r="K205" s="435"/>
      <c r="L205" s="435"/>
      <c r="M205" s="435"/>
      <c r="N205" s="435"/>
      <c r="O205" s="435"/>
      <c r="P205" s="435"/>
      <c r="Q205" s="435"/>
      <c r="R205" s="435"/>
      <c r="S205" s="435"/>
      <c r="T205" s="435"/>
      <c r="U205" s="435"/>
      <c r="V205" s="435"/>
      <c r="W205" s="34">
        <v>31818.15</v>
      </c>
      <c r="X205" s="35">
        <v>1</v>
      </c>
      <c r="Y205" s="34">
        <v>31818.15</v>
      </c>
      <c r="Z205" s="44">
        <v>0</v>
      </c>
    </row>
    <row r="206" spans="1:26" s="1" customFormat="1" ht="11.25" hidden="1" customHeight="1" outlineLevel="5">
      <c r="A206" s="436">
        <v>104</v>
      </c>
      <c r="B206" s="436"/>
      <c r="C206" s="437" t="s">
        <v>736</v>
      </c>
      <c r="D206" s="437"/>
      <c r="E206" s="437"/>
      <c r="F206" s="437"/>
      <c r="G206" s="437"/>
      <c r="H206" s="437"/>
      <c r="I206" s="437" t="s">
        <v>737</v>
      </c>
      <c r="J206" s="437"/>
      <c r="K206" s="437"/>
      <c r="L206" s="437"/>
      <c r="M206" s="37">
        <v>143313540</v>
      </c>
      <c r="N206" s="37">
        <v>3</v>
      </c>
      <c r="O206" s="437" t="s">
        <v>477</v>
      </c>
      <c r="P206" s="437"/>
      <c r="Q206" s="437"/>
      <c r="R206" s="38" t="s">
        <v>660</v>
      </c>
      <c r="S206" s="38" t="s">
        <v>460</v>
      </c>
      <c r="T206" s="35">
        <v>60</v>
      </c>
      <c r="U206" s="39">
        <v>1.667</v>
      </c>
      <c r="V206" s="40">
        <v>100</v>
      </c>
      <c r="W206" s="34">
        <v>31818.15</v>
      </c>
      <c r="X206" s="35">
        <v>1</v>
      </c>
      <c r="Y206" s="34">
        <v>31818.15</v>
      </c>
      <c r="Z206" s="44">
        <v>0</v>
      </c>
    </row>
    <row r="207" spans="1:26" ht="12.75" customHeight="1" collapsed="1">
      <c r="A207" s="442" t="s">
        <v>738</v>
      </c>
      <c r="B207" s="442"/>
      <c r="C207" s="442"/>
      <c r="D207" s="442"/>
      <c r="E207" s="442"/>
      <c r="F207" s="442"/>
      <c r="G207" s="442"/>
      <c r="H207" s="442"/>
      <c r="I207" s="442"/>
      <c r="J207" s="442"/>
      <c r="K207" s="442"/>
      <c r="L207" s="442"/>
      <c r="M207" s="442"/>
      <c r="N207" s="442"/>
      <c r="O207" s="442"/>
      <c r="P207" s="442"/>
      <c r="Q207" s="442"/>
      <c r="R207" s="442"/>
      <c r="S207" s="442"/>
      <c r="T207" s="442"/>
      <c r="U207" s="442"/>
      <c r="V207" s="442"/>
      <c r="W207" s="28">
        <v>3385.16</v>
      </c>
      <c r="X207" s="29">
        <v>18</v>
      </c>
      <c r="Y207" s="28">
        <v>3385.16</v>
      </c>
      <c r="Z207" s="41">
        <v>0</v>
      </c>
    </row>
    <row r="208" spans="1:26" ht="11.25" customHeight="1" outlineLevel="1" collapsed="1">
      <c r="A208" s="440">
        <v>4</v>
      </c>
      <c r="B208" s="440"/>
      <c r="C208" s="440"/>
      <c r="D208" s="440"/>
      <c r="E208" s="440"/>
      <c r="F208" s="440"/>
      <c r="G208" s="440"/>
      <c r="H208" s="440"/>
      <c r="I208" s="440"/>
      <c r="J208" s="440"/>
      <c r="K208" s="440"/>
      <c r="L208" s="440"/>
      <c r="M208" s="440"/>
      <c r="N208" s="440"/>
      <c r="O208" s="440"/>
      <c r="P208" s="440"/>
      <c r="Q208" s="440"/>
      <c r="R208" s="440"/>
      <c r="S208" s="440"/>
      <c r="T208" s="440"/>
      <c r="U208" s="440"/>
      <c r="V208" s="440"/>
      <c r="W208" s="30">
        <v>3385.16</v>
      </c>
      <c r="X208" s="31">
        <v>18</v>
      </c>
      <c r="Y208" s="30">
        <v>3385.16</v>
      </c>
      <c r="Z208" s="42">
        <v>0</v>
      </c>
    </row>
    <row r="209" spans="1:26" s="1" customFormat="1" ht="11.25" hidden="1" customHeight="1" outlineLevel="2">
      <c r="A209" s="441" t="s">
        <v>597</v>
      </c>
      <c r="B209" s="441"/>
      <c r="C209" s="441"/>
      <c r="D209" s="441"/>
      <c r="E209" s="441"/>
      <c r="F209" s="441"/>
      <c r="G209" s="441"/>
      <c r="H209" s="441"/>
      <c r="I209" s="441"/>
      <c r="J209" s="441"/>
      <c r="K209" s="441"/>
      <c r="L209" s="441"/>
      <c r="M209" s="441"/>
      <c r="N209" s="441"/>
      <c r="O209" s="441"/>
      <c r="P209" s="441"/>
      <c r="Q209" s="441"/>
      <c r="R209" s="441"/>
      <c r="S209" s="441"/>
      <c r="T209" s="441"/>
      <c r="U209" s="441"/>
      <c r="V209" s="441"/>
      <c r="W209" s="32">
        <v>3385.16</v>
      </c>
      <c r="X209" s="33">
        <v>18</v>
      </c>
      <c r="Y209" s="32">
        <v>3385.16</v>
      </c>
      <c r="Z209" s="43">
        <v>0</v>
      </c>
    </row>
    <row r="210" spans="1:26" s="1" customFormat="1" ht="11.25" hidden="1" customHeight="1" outlineLevel="3">
      <c r="A210" s="434" t="s">
        <v>508</v>
      </c>
      <c r="B210" s="434"/>
      <c r="C210" s="434"/>
      <c r="D210" s="434"/>
      <c r="E210" s="434"/>
      <c r="F210" s="434"/>
      <c r="G210" s="434"/>
      <c r="H210" s="434"/>
      <c r="I210" s="434"/>
      <c r="J210" s="434"/>
      <c r="K210" s="434"/>
      <c r="L210" s="434"/>
      <c r="M210" s="434"/>
      <c r="N210" s="434"/>
      <c r="O210" s="434"/>
      <c r="P210" s="434"/>
      <c r="Q210" s="434"/>
      <c r="R210" s="434"/>
      <c r="S210" s="434"/>
      <c r="T210" s="434"/>
      <c r="U210" s="434"/>
      <c r="V210" s="434"/>
      <c r="W210" s="34">
        <v>3385.16</v>
      </c>
      <c r="X210" s="35">
        <v>18</v>
      </c>
      <c r="Y210" s="34">
        <v>3385.16</v>
      </c>
      <c r="Z210" s="44">
        <v>0</v>
      </c>
    </row>
    <row r="211" spans="1:26" s="1" customFormat="1" ht="11.25" hidden="1" customHeight="1" outlineLevel="4">
      <c r="A211" s="435" t="s">
        <v>489</v>
      </c>
      <c r="B211" s="435"/>
      <c r="C211" s="435"/>
      <c r="D211" s="435"/>
      <c r="E211" s="435"/>
      <c r="F211" s="435"/>
      <c r="G211" s="435"/>
      <c r="H211" s="435"/>
      <c r="I211" s="435"/>
      <c r="J211" s="435"/>
      <c r="K211" s="435"/>
      <c r="L211" s="435"/>
      <c r="M211" s="435"/>
      <c r="N211" s="435"/>
      <c r="O211" s="435"/>
      <c r="P211" s="435"/>
      <c r="Q211" s="435"/>
      <c r="R211" s="435"/>
      <c r="S211" s="435"/>
      <c r="T211" s="435"/>
      <c r="U211" s="435"/>
      <c r="V211" s="435"/>
      <c r="W211" s="34">
        <v>3385.16</v>
      </c>
      <c r="X211" s="35">
        <v>18</v>
      </c>
      <c r="Y211" s="34">
        <v>3385.16</v>
      </c>
      <c r="Z211" s="44">
        <v>0</v>
      </c>
    </row>
    <row r="212" spans="1:26" s="1" customFormat="1" ht="11.25" hidden="1" customHeight="1" outlineLevel="5">
      <c r="A212" s="436">
        <v>105</v>
      </c>
      <c r="B212" s="436"/>
      <c r="C212" s="437" t="s">
        <v>739</v>
      </c>
      <c r="D212" s="437"/>
      <c r="E212" s="437"/>
      <c r="F212" s="437"/>
      <c r="G212" s="437"/>
      <c r="H212" s="437"/>
      <c r="I212" s="45"/>
      <c r="J212" s="46"/>
      <c r="K212" s="46"/>
      <c r="L212" s="47"/>
      <c r="M212" s="36" t="s">
        <v>740</v>
      </c>
      <c r="N212" s="37">
        <v>7</v>
      </c>
      <c r="O212" s="437" t="s">
        <v>477</v>
      </c>
      <c r="P212" s="437"/>
      <c r="Q212" s="437"/>
      <c r="R212" s="38" t="s">
        <v>741</v>
      </c>
      <c r="S212" s="38" t="s">
        <v>460</v>
      </c>
      <c r="T212" s="35">
        <v>240</v>
      </c>
      <c r="U212" s="39">
        <v>0.41699999999999998</v>
      </c>
      <c r="V212" s="40">
        <v>100</v>
      </c>
      <c r="W212" s="34">
        <v>3385.16</v>
      </c>
      <c r="X212" s="35">
        <v>18</v>
      </c>
      <c r="Y212" s="34">
        <v>3385.16</v>
      </c>
      <c r="Z212" s="44">
        <v>0</v>
      </c>
    </row>
    <row r="213" spans="1:26" ht="12.75" customHeight="1" collapsed="1">
      <c r="A213" s="442" t="s">
        <v>742</v>
      </c>
      <c r="B213" s="442"/>
      <c r="C213" s="442"/>
      <c r="D213" s="442"/>
      <c r="E213" s="442"/>
      <c r="F213" s="442"/>
      <c r="G213" s="442"/>
      <c r="H213" s="442"/>
      <c r="I213" s="442"/>
      <c r="J213" s="442"/>
      <c r="K213" s="442"/>
      <c r="L213" s="442"/>
      <c r="M213" s="442"/>
      <c r="N213" s="442"/>
      <c r="O213" s="442"/>
      <c r="P213" s="442"/>
      <c r="Q213" s="442"/>
      <c r="R213" s="442"/>
      <c r="S213" s="442"/>
      <c r="T213" s="442"/>
      <c r="U213" s="442"/>
      <c r="V213" s="442"/>
      <c r="W213" s="28">
        <v>1712539.36</v>
      </c>
      <c r="X213" s="29">
        <v>57</v>
      </c>
      <c r="Y213" s="28">
        <v>1430875.48</v>
      </c>
      <c r="Z213" s="28">
        <v>281663.88</v>
      </c>
    </row>
    <row r="214" spans="1:26" ht="11.25" customHeight="1" outlineLevel="1" collapsed="1">
      <c r="A214" s="440">
        <v>2</v>
      </c>
      <c r="B214" s="440"/>
      <c r="C214" s="440"/>
      <c r="D214" s="440"/>
      <c r="E214" s="440"/>
      <c r="F214" s="440"/>
      <c r="G214" s="440"/>
      <c r="H214" s="440"/>
      <c r="I214" s="440"/>
      <c r="J214" s="440"/>
      <c r="K214" s="440"/>
      <c r="L214" s="440"/>
      <c r="M214" s="440"/>
      <c r="N214" s="440"/>
      <c r="O214" s="440"/>
      <c r="P214" s="440"/>
      <c r="Q214" s="440"/>
      <c r="R214" s="440"/>
      <c r="S214" s="440"/>
      <c r="T214" s="440"/>
      <c r="U214" s="440"/>
      <c r="V214" s="440"/>
      <c r="W214" s="30">
        <v>7760</v>
      </c>
      <c r="X214" s="31">
        <v>2</v>
      </c>
      <c r="Y214" s="30">
        <v>7760</v>
      </c>
      <c r="Z214" s="42">
        <v>0</v>
      </c>
    </row>
    <row r="215" spans="1:26" s="1" customFormat="1" ht="11.25" hidden="1" customHeight="1" outlineLevel="2">
      <c r="A215" s="441" t="s">
        <v>471</v>
      </c>
      <c r="B215" s="441"/>
      <c r="C215" s="441"/>
      <c r="D215" s="441"/>
      <c r="E215" s="441"/>
      <c r="F215" s="441"/>
      <c r="G215" s="441"/>
      <c r="H215" s="441"/>
      <c r="I215" s="441"/>
      <c r="J215" s="441"/>
      <c r="K215" s="441"/>
      <c r="L215" s="441"/>
      <c r="M215" s="441"/>
      <c r="N215" s="441"/>
      <c r="O215" s="441"/>
      <c r="P215" s="441"/>
      <c r="Q215" s="441"/>
      <c r="R215" s="441"/>
      <c r="S215" s="441"/>
      <c r="T215" s="441"/>
      <c r="U215" s="441"/>
      <c r="V215" s="441"/>
      <c r="W215" s="32">
        <v>7760</v>
      </c>
      <c r="X215" s="33">
        <v>2</v>
      </c>
      <c r="Y215" s="32">
        <v>7760</v>
      </c>
      <c r="Z215" s="43">
        <v>0</v>
      </c>
    </row>
    <row r="216" spans="1:26" s="1" customFormat="1" ht="11.25" hidden="1" customHeight="1" outlineLevel="3">
      <c r="A216" s="434" t="s">
        <v>506</v>
      </c>
      <c r="B216" s="434"/>
      <c r="C216" s="434"/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34">
        <v>3410</v>
      </c>
      <c r="X216" s="35">
        <v>1</v>
      </c>
      <c r="Y216" s="34">
        <v>3410</v>
      </c>
      <c r="Z216" s="44">
        <v>0</v>
      </c>
    </row>
    <row r="217" spans="1:26" s="1" customFormat="1" ht="11.25" hidden="1" customHeight="1" outlineLevel="4">
      <c r="A217" s="435"/>
      <c r="B217" s="435"/>
      <c r="C217" s="435"/>
      <c r="D217" s="435"/>
      <c r="E217" s="435"/>
      <c r="F217" s="435"/>
      <c r="G217" s="435"/>
      <c r="H217" s="435"/>
      <c r="I217" s="435"/>
      <c r="J217" s="435"/>
      <c r="K217" s="435"/>
      <c r="L217" s="435"/>
      <c r="M217" s="435"/>
      <c r="N217" s="435"/>
      <c r="O217" s="435"/>
      <c r="P217" s="435"/>
      <c r="Q217" s="435"/>
      <c r="R217" s="435"/>
      <c r="S217" s="435"/>
      <c r="T217" s="435"/>
      <c r="U217" s="435"/>
      <c r="V217" s="435"/>
      <c r="W217" s="34">
        <v>3410</v>
      </c>
      <c r="X217" s="35">
        <v>1</v>
      </c>
      <c r="Y217" s="34">
        <v>3410</v>
      </c>
      <c r="Z217" s="44">
        <v>0</v>
      </c>
    </row>
    <row r="218" spans="1:26" s="1" customFormat="1" ht="11.25" hidden="1" customHeight="1" outlineLevel="5">
      <c r="A218" s="436">
        <v>106</v>
      </c>
      <c r="B218" s="436"/>
      <c r="C218" s="437" t="s">
        <v>573</v>
      </c>
      <c r="D218" s="437"/>
      <c r="E218" s="437"/>
      <c r="F218" s="437"/>
      <c r="G218" s="437"/>
      <c r="H218" s="437"/>
      <c r="I218" s="437" t="s">
        <v>743</v>
      </c>
      <c r="J218" s="437"/>
      <c r="K218" s="437"/>
      <c r="L218" s="437"/>
      <c r="M218" s="36" t="s">
        <v>486</v>
      </c>
      <c r="N218" s="37">
        <v>2</v>
      </c>
      <c r="O218" s="437" t="s">
        <v>477</v>
      </c>
      <c r="P218" s="437"/>
      <c r="Q218" s="437"/>
      <c r="R218" s="38" t="s">
        <v>744</v>
      </c>
      <c r="S218" s="38" t="s">
        <v>460</v>
      </c>
      <c r="T218" s="35">
        <v>36</v>
      </c>
      <c r="U218" s="39">
        <v>2.778</v>
      </c>
      <c r="V218" s="40">
        <v>100</v>
      </c>
      <c r="W218" s="34">
        <v>3410</v>
      </c>
      <c r="X218" s="35">
        <v>1</v>
      </c>
      <c r="Y218" s="34">
        <v>3410</v>
      </c>
      <c r="Z218" s="44">
        <v>0</v>
      </c>
    </row>
    <row r="219" spans="1:26" s="1" customFormat="1" ht="11.25" hidden="1" customHeight="1" outlineLevel="3">
      <c r="A219" s="434" t="s">
        <v>745</v>
      </c>
      <c r="B219" s="434"/>
      <c r="C219" s="434"/>
      <c r="D219" s="434"/>
      <c r="E219" s="434"/>
      <c r="F219" s="434"/>
      <c r="G219" s="434"/>
      <c r="H219" s="434"/>
      <c r="I219" s="434"/>
      <c r="J219" s="434"/>
      <c r="K219" s="434"/>
      <c r="L219" s="434"/>
      <c r="M219" s="434"/>
      <c r="N219" s="434"/>
      <c r="O219" s="434"/>
      <c r="P219" s="434"/>
      <c r="Q219" s="434"/>
      <c r="R219" s="434"/>
      <c r="S219" s="434"/>
      <c r="T219" s="434"/>
      <c r="U219" s="434"/>
      <c r="V219" s="434"/>
      <c r="W219" s="34">
        <v>4350</v>
      </c>
      <c r="X219" s="35">
        <v>1</v>
      </c>
      <c r="Y219" s="34">
        <v>4350</v>
      </c>
      <c r="Z219" s="44">
        <v>0</v>
      </c>
    </row>
    <row r="220" spans="1:26" s="1" customFormat="1" ht="11.25" hidden="1" customHeight="1" outlineLevel="4">
      <c r="A220" s="435"/>
      <c r="B220" s="435"/>
      <c r="C220" s="435"/>
      <c r="D220" s="435"/>
      <c r="E220" s="435"/>
      <c r="F220" s="435"/>
      <c r="G220" s="435"/>
      <c r="H220" s="435"/>
      <c r="I220" s="435"/>
      <c r="J220" s="435"/>
      <c r="K220" s="435"/>
      <c r="L220" s="435"/>
      <c r="M220" s="435"/>
      <c r="N220" s="435"/>
      <c r="O220" s="435"/>
      <c r="P220" s="435"/>
      <c r="Q220" s="435"/>
      <c r="R220" s="435"/>
      <c r="S220" s="435"/>
      <c r="T220" s="435"/>
      <c r="U220" s="435"/>
      <c r="V220" s="435"/>
      <c r="W220" s="34">
        <v>4350</v>
      </c>
      <c r="X220" s="35">
        <v>1</v>
      </c>
      <c r="Y220" s="34">
        <v>4350</v>
      </c>
      <c r="Z220" s="44">
        <v>0</v>
      </c>
    </row>
    <row r="221" spans="1:26" s="1" customFormat="1" ht="11.25" hidden="1" customHeight="1" outlineLevel="5">
      <c r="A221" s="436">
        <v>107</v>
      </c>
      <c r="B221" s="436"/>
      <c r="C221" s="437" t="s">
        <v>746</v>
      </c>
      <c r="D221" s="437"/>
      <c r="E221" s="437"/>
      <c r="F221" s="437"/>
      <c r="G221" s="437"/>
      <c r="H221" s="437"/>
      <c r="I221" s="437" t="s">
        <v>747</v>
      </c>
      <c r="J221" s="437"/>
      <c r="K221" s="437"/>
      <c r="L221" s="437"/>
      <c r="M221" s="36" t="s">
        <v>486</v>
      </c>
      <c r="N221" s="37">
        <v>2</v>
      </c>
      <c r="O221" s="437" t="s">
        <v>477</v>
      </c>
      <c r="P221" s="437"/>
      <c r="Q221" s="437"/>
      <c r="R221" s="38" t="s">
        <v>748</v>
      </c>
      <c r="S221" s="38" t="s">
        <v>460</v>
      </c>
      <c r="T221" s="35">
        <v>36</v>
      </c>
      <c r="U221" s="39">
        <v>2.778</v>
      </c>
      <c r="V221" s="40">
        <v>100</v>
      </c>
      <c r="W221" s="34">
        <v>4350</v>
      </c>
      <c r="X221" s="35">
        <v>1</v>
      </c>
      <c r="Y221" s="34">
        <v>4350</v>
      </c>
      <c r="Z221" s="44">
        <v>0</v>
      </c>
    </row>
    <row r="222" spans="1:26" ht="11.25" customHeight="1" outlineLevel="1" collapsed="1">
      <c r="A222" s="440">
        <v>4</v>
      </c>
      <c r="B222" s="440"/>
      <c r="C222" s="440"/>
      <c r="D222" s="440"/>
      <c r="E222" s="440"/>
      <c r="F222" s="440"/>
      <c r="G222" s="440"/>
      <c r="H222" s="440"/>
      <c r="I222" s="440"/>
      <c r="J222" s="440"/>
      <c r="K222" s="440"/>
      <c r="L222" s="440"/>
      <c r="M222" s="440"/>
      <c r="N222" s="440"/>
      <c r="O222" s="440"/>
      <c r="P222" s="440"/>
      <c r="Q222" s="440"/>
      <c r="R222" s="440"/>
      <c r="S222" s="440"/>
      <c r="T222" s="440"/>
      <c r="U222" s="440"/>
      <c r="V222" s="440"/>
      <c r="W222" s="30">
        <v>1704779.36</v>
      </c>
      <c r="X222" s="31">
        <v>55</v>
      </c>
      <c r="Y222" s="30">
        <v>1423115.48</v>
      </c>
      <c r="Z222" s="30">
        <v>281663.88</v>
      </c>
    </row>
    <row r="223" spans="1:26" s="1" customFormat="1" ht="11.25" hidden="1" customHeight="1" outlineLevel="2">
      <c r="A223" s="441" t="s">
        <v>471</v>
      </c>
      <c r="B223" s="441"/>
      <c r="C223" s="441"/>
      <c r="D223" s="441"/>
      <c r="E223" s="441"/>
      <c r="F223" s="441"/>
      <c r="G223" s="441"/>
      <c r="H223" s="441"/>
      <c r="I223" s="441"/>
      <c r="J223" s="441"/>
      <c r="K223" s="441"/>
      <c r="L223" s="441"/>
      <c r="M223" s="441"/>
      <c r="N223" s="441"/>
      <c r="O223" s="441"/>
      <c r="P223" s="441"/>
      <c r="Q223" s="441"/>
      <c r="R223" s="441"/>
      <c r="S223" s="441"/>
      <c r="T223" s="441"/>
      <c r="U223" s="441"/>
      <c r="V223" s="441"/>
      <c r="W223" s="32">
        <v>876546.33</v>
      </c>
      <c r="X223" s="33">
        <v>31</v>
      </c>
      <c r="Y223" s="32">
        <v>830020.7</v>
      </c>
      <c r="Z223" s="32">
        <v>46525.63</v>
      </c>
    </row>
    <row r="224" spans="1:26" s="1" customFormat="1" ht="11.25" hidden="1" customHeight="1" outlineLevel="3">
      <c r="A224" s="434" t="s">
        <v>472</v>
      </c>
      <c r="B224" s="434"/>
      <c r="C224" s="434"/>
      <c r="D224" s="434"/>
      <c r="E224" s="434"/>
      <c r="F224" s="434"/>
      <c r="G224" s="434"/>
      <c r="H224" s="434"/>
      <c r="I224" s="434"/>
      <c r="J224" s="434"/>
      <c r="K224" s="434"/>
      <c r="L224" s="434"/>
      <c r="M224" s="434"/>
      <c r="N224" s="434"/>
      <c r="O224" s="434"/>
      <c r="P224" s="434"/>
      <c r="Q224" s="434"/>
      <c r="R224" s="434"/>
      <c r="S224" s="434"/>
      <c r="T224" s="434"/>
      <c r="U224" s="434"/>
      <c r="V224" s="434"/>
      <c r="W224" s="34">
        <v>20000</v>
      </c>
      <c r="X224" s="35">
        <v>1</v>
      </c>
      <c r="Y224" s="34">
        <v>20000</v>
      </c>
      <c r="Z224" s="44">
        <v>0</v>
      </c>
    </row>
    <row r="225" spans="1:26" s="1" customFormat="1" ht="11.25" hidden="1" customHeight="1" outlineLevel="4">
      <c r="A225" s="435" t="s">
        <v>473</v>
      </c>
      <c r="B225" s="435"/>
      <c r="C225" s="435"/>
      <c r="D225" s="435"/>
      <c r="E225" s="435"/>
      <c r="F225" s="435"/>
      <c r="G225" s="435"/>
      <c r="H225" s="435"/>
      <c r="I225" s="435"/>
      <c r="J225" s="435"/>
      <c r="K225" s="435"/>
      <c r="L225" s="435"/>
      <c r="M225" s="435"/>
      <c r="N225" s="435"/>
      <c r="O225" s="435"/>
      <c r="P225" s="435"/>
      <c r="Q225" s="435"/>
      <c r="R225" s="435"/>
      <c r="S225" s="435"/>
      <c r="T225" s="435"/>
      <c r="U225" s="435"/>
      <c r="V225" s="435"/>
      <c r="W225" s="34">
        <v>20000</v>
      </c>
      <c r="X225" s="35">
        <v>1</v>
      </c>
      <c r="Y225" s="34">
        <v>20000</v>
      </c>
      <c r="Z225" s="44">
        <v>0</v>
      </c>
    </row>
    <row r="226" spans="1:26" s="1" customFormat="1" ht="11.25" hidden="1" customHeight="1" outlineLevel="5">
      <c r="A226" s="436">
        <v>108</v>
      </c>
      <c r="B226" s="436"/>
      <c r="C226" s="437" t="s">
        <v>749</v>
      </c>
      <c r="D226" s="437"/>
      <c r="E226" s="437"/>
      <c r="F226" s="437"/>
      <c r="G226" s="437"/>
      <c r="H226" s="437"/>
      <c r="I226" s="437" t="s">
        <v>750</v>
      </c>
      <c r="J226" s="437"/>
      <c r="K226" s="437"/>
      <c r="L226" s="437"/>
      <c r="M226" s="36" t="s">
        <v>482</v>
      </c>
      <c r="N226" s="37">
        <v>2</v>
      </c>
      <c r="O226" s="437" t="s">
        <v>477</v>
      </c>
      <c r="P226" s="437"/>
      <c r="Q226" s="437"/>
      <c r="R226" s="38" t="s">
        <v>751</v>
      </c>
      <c r="S226" s="38" t="s">
        <v>460</v>
      </c>
      <c r="T226" s="35">
        <v>36</v>
      </c>
      <c r="U226" s="39">
        <v>2.778</v>
      </c>
      <c r="V226" s="40">
        <v>100</v>
      </c>
      <c r="W226" s="34">
        <v>20000</v>
      </c>
      <c r="X226" s="35">
        <v>1</v>
      </c>
      <c r="Y226" s="34">
        <v>20000</v>
      </c>
      <c r="Z226" s="44">
        <v>0</v>
      </c>
    </row>
    <row r="227" spans="1:26" s="1" customFormat="1" ht="11.25" hidden="1" customHeight="1" outlineLevel="3">
      <c r="A227" s="434" t="s">
        <v>479</v>
      </c>
      <c r="B227" s="434"/>
      <c r="C227" s="434"/>
      <c r="D227" s="434"/>
      <c r="E227" s="434"/>
      <c r="F227" s="434"/>
      <c r="G227" s="434"/>
      <c r="H227" s="434"/>
      <c r="I227" s="434"/>
      <c r="J227" s="434"/>
      <c r="K227" s="434"/>
      <c r="L227" s="434"/>
      <c r="M227" s="434"/>
      <c r="N227" s="434"/>
      <c r="O227" s="434"/>
      <c r="P227" s="434"/>
      <c r="Q227" s="434"/>
      <c r="R227" s="434"/>
      <c r="S227" s="434"/>
      <c r="T227" s="434"/>
      <c r="U227" s="434"/>
      <c r="V227" s="434"/>
      <c r="W227" s="34">
        <v>45200</v>
      </c>
      <c r="X227" s="35">
        <v>1</v>
      </c>
      <c r="Y227" s="34">
        <v>45200</v>
      </c>
      <c r="Z227" s="44">
        <v>0</v>
      </c>
    </row>
    <row r="228" spans="1:26" s="1" customFormat="1" ht="11.25" hidden="1" customHeight="1" outlineLevel="4">
      <c r="A228" s="435"/>
      <c r="B228" s="435"/>
      <c r="C228" s="435"/>
      <c r="D228" s="435"/>
      <c r="E228" s="435"/>
      <c r="F228" s="435"/>
      <c r="G228" s="435"/>
      <c r="H228" s="435"/>
      <c r="I228" s="435"/>
      <c r="J228" s="435"/>
      <c r="K228" s="435"/>
      <c r="L228" s="435"/>
      <c r="M228" s="435"/>
      <c r="N228" s="435"/>
      <c r="O228" s="435"/>
      <c r="P228" s="435"/>
      <c r="Q228" s="435"/>
      <c r="R228" s="435"/>
      <c r="S228" s="435"/>
      <c r="T228" s="435"/>
      <c r="U228" s="435"/>
      <c r="V228" s="435"/>
      <c r="W228" s="34">
        <v>45200</v>
      </c>
      <c r="X228" s="35">
        <v>1</v>
      </c>
      <c r="Y228" s="34">
        <v>45200</v>
      </c>
      <c r="Z228" s="44">
        <v>0</v>
      </c>
    </row>
    <row r="229" spans="1:26" s="1" customFormat="1" ht="11.25" hidden="1" customHeight="1" outlineLevel="5">
      <c r="A229" s="436">
        <v>109</v>
      </c>
      <c r="B229" s="436"/>
      <c r="C229" s="437" t="s">
        <v>752</v>
      </c>
      <c r="D229" s="437"/>
      <c r="E229" s="437"/>
      <c r="F229" s="437"/>
      <c r="G229" s="437"/>
      <c r="H229" s="437"/>
      <c r="I229" s="437" t="s">
        <v>753</v>
      </c>
      <c r="J229" s="437"/>
      <c r="K229" s="437"/>
      <c r="L229" s="437"/>
      <c r="M229" s="36" t="s">
        <v>482</v>
      </c>
      <c r="N229" s="37">
        <v>2</v>
      </c>
      <c r="O229" s="437" t="s">
        <v>458</v>
      </c>
      <c r="P229" s="437"/>
      <c r="Q229" s="437"/>
      <c r="R229" s="38" t="s">
        <v>754</v>
      </c>
      <c r="S229" s="38" t="s">
        <v>460</v>
      </c>
      <c r="T229" s="35">
        <v>36</v>
      </c>
      <c r="U229" s="39">
        <v>2.778</v>
      </c>
      <c r="V229" s="40">
        <v>100</v>
      </c>
      <c r="W229" s="34">
        <v>45200</v>
      </c>
      <c r="X229" s="35">
        <v>1</v>
      </c>
      <c r="Y229" s="34">
        <v>45200</v>
      </c>
      <c r="Z229" s="44">
        <v>0</v>
      </c>
    </row>
    <row r="230" spans="1:26" s="1" customFormat="1" ht="11.25" hidden="1" customHeight="1" outlineLevel="3">
      <c r="A230" s="434" t="s">
        <v>755</v>
      </c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434"/>
      <c r="N230" s="434"/>
      <c r="O230" s="434"/>
      <c r="P230" s="434"/>
      <c r="Q230" s="434"/>
      <c r="R230" s="434"/>
      <c r="S230" s="434"/>
      <c r="T230" s="434"/>
      <c r="U230" s="434"/>
      <c r="V230" s="434"/>
      <c r="W230" s="34">
        <v>52100</v>
      </c>
      <c r="X230" s="35">
        <v>4</v>
      </c>
      <c r="Y230" s="34">
        <v>52100</v>
      </c>
      <c r="Z230" s="44">
        <v>0</v>
      </c>
    </row>
    <row r="231" spans="1:26" s="1" customFormat="1" ht="11.25" hidden="1" customHeight="1" outlineLevel="4">
      <c r="A231" s="435" t="s">
        <v>489</v>
      </c>
      <c r="B231" s="435"/>
      <c r="C231" s="435"/>
      <c r="D231" s="435"/>
      <c r="E231" s="435"/>
      <c r="F231" s="435"/>
      <c r="G231" s="435"/>
      <c r="H231" s="435"/>
      <c r="I231" s="435"/>
      <c r="J231" s="435"/>
      <c r="K231" s="435"/>
      <c r="L231" s="435"/>
      <c r="M231" s="435"/>
      <c r="N231" s="435"/>
      <c r="O231" s="435"/>
      <c r="P231" s="435"/>
      <c r="Q231" s="435"/>
      <c r="R231" s="435"/>
      <c r="S231" s="435"/>
      <c r="T231" s="435"/>
      <c r="U231" s="435"/>
      <c r="V231" s="435"/>
      <c r="W231" s="34">
        <v>52100</v>
      </c>
      <c r="X231" s="35">
        <v>4</v>
      </c>
      <c r="Y231" s="34">
        <v>52100</v>
      </c>
      <c r="Z231" s="44">
        <v>0</v>
      </c>
    </row>
    <row r="232" spans="1:26" s="1" customFormat="1" ht="11.25" hidden="1" customHeight="1" outlineLevel="5">
      <c r="A232" s="436">
        <v>110</v>
      </c>
      <c r="B232" s="436"/>
      <c r="C232" s="437" t="s">
        <v>756</v>
      </c>
      <c r="D232" s="437"/>
      <c r="E232" s="437"/>
      <c r="F232" s="437"/>
      <c r="G232" s="437"/>
      <c r="H232" s="437"/>
      <c r="I232" s="437" t="s">
        <v>757</v>
      </c>
      <c r="J232" s="437"/>
      <c r="K232" s="437"/>
      <c r="L232" s="437"/>
      <c r="M232" s="36" t="s">
        <v>537</v>
      </c>
      <c r="N232" s="37">
        <v>4</v>
      </c>
      <c r="O232" s="437" t="s">
        <v>477</v>
      </c>
      <c r="P232" s="437"/>
      <c r="Q232" s="437"/>
      <c r="R232" s="38" t="s">
        <v>758</v>
      </c>
      <c r="S232" s="38" t="s">
        <v>460</v>
      </c>
      <c r="T232" s="35">
        <v>84</v>
      </c>
      <c r="U232" s="39">
        <v>1.19</v>
      </c>
      <c r="V232" s="40">
        <v>100</v>
      </c>
      <c r="W232" s="34">
        <v>3000</v>
      </c>
      <c r="X232" s="35">
        <v>1</v>
      </c>
      <c r="Y232" s="34">
        <v>3000</v>
      </c>
      <c r="Z232" s="44">
        <v>0</v>
      </c>
    </row>
    <row r="233" spans="1:26" s="1" customFormat="1" ht="11.25" hidden="1" customHeight="1" outlineLevel="5">
      <c r="A233" s="436">
        <v>111</v>
      </c>
      <c r="B233" s="436"/>
      <c r="C233" s="437" t="s">
        <v>759</v>
      </c>
      <c r="D233" s="437"/>
      <c r="E233" s="437"/>
      <c r="F233" s="437"/>
      <c r="G233" s="437"/>
      <c r="H233" s="437"/>
      <c r="I233" s="437" t="s">
        <v>760</v>
      </c>
      <c r="J233" s="437"/>
      <c r="K233" s="437"/>
      <c r="L233" s="437"/>
      <c r="M233" s="36" t="s">
        <v>761</v>
      </c>
      <c r="N233" s="37">
        <v>3</v>
      </c>
      <c r="O233" s="437" t="s">
        <v>477</v>
      </c>
      <c r="P233" s="437"/>
      <c r="Q233" s="437"/>
      <c r="R233" s="38" t="s">
        <v>758</v>
      </c>
      <c r="S233" s="38" t="s">
        <v>460</v>
      </c>
      <c r="T233" s="35">
        <v>60</v>
      </c>
      <c r="U233" s="39">
        <v>1.667</v>
      </c>
      <c r="V233" s="40">
        <v>100</v>
      </c>
      <c r="W233" s="34">
        <v>26100</v>
      </c>
      <c r="X233" s="35">
        <v>1</v>
      </c>
      <c r="Y233" s="34">
        <v>26100</v>
      </c>
      <c r="Z233" s="44">
        <v>0</v>
      </c>
    </row>
    <row r="234" spans="1:26" s="1" customFormat="1" ht="11.25" hidden="1" customHeight="1" outlineLevel="5">
      <c r="A234" s="436">
        <v>112</v>
      </c>
      <c r="B234" s="436"/>
      <c r="C234" s="437" t="s">
        <v>513</v>
      </c>
      <c r="D234" s="437"/>
      <c r="E234" s="437"/>
      <c r="F234" s="437"/>
      <c r="G234" s="437"/>
      <c r="H234" s="437"/>
      <c r="I234" s="437" t="s">
        <v>762</v>
      </c>
      <c r="J234" s="437"/>
      <c r="K234" s="437"/>
      <c r="L234" s="437"/>
      <c r="M234" s="36" t="s">
        <v>482</v>
      </c>
      <c r="N234" s="37">
        <v>2</v>
      </c>
      <c r="O234" s="437" t="s">
        <v>477</v>
      </c>
      <c r="P234" s="437"/>
      <c r="Q234" s="437"/>
      <c r="R234" s="38" t="s">
        <v>763</v>
      </c>
      <c r="S234" s="38" t="s">
        <v>460</v>
      </c>
      <c r="T234" s="35">
        <v>36</v>
      </c>
      <c r="U234" s="39">
        <v>2.778</v>
      </c>
      <c r="V234" s="40">
        <v>100</v>
      </c>
      <c r="W234" s="34">
        <v>18000</v>
      </c>
      <c r="X234" s="35">
        <v>1</v>
      </c>
      <c r="Y234" s="34">
        <v>18000</v>
      </c>
      <c r="Z234" s="44">
        <v>0</v>
      </c>
    </row>
    <row r="235" spans="1:26" s="1" customFormat="1" ht="11.25" hidden="1" customHeight="1" outlineLevel="5">
      <c r="A235" s="436">
        <v>113</v>
      </c>
      <c r="B235" s="436"/>
      <c r="C235" s="437" t="s">
        <v>764</v>
      </c>
      <c r="D235" s="437"/>
      <c r="E235" s="437"/>
      <c r="F235" s="437"/>
      <c r="G235" s="437"/>
      <c r="H235" s="437"/>
      <c r="I235" s="437" t="s">
        <v>765</v>
      </c>
      <c r="J235" s="437"/>
      <c r="K235" s="437"/>
      <c r="L235" s="437"/>
      <c r="M235" s="36" t="s">
        <v>494</v>
      </c>
      <c r="N235" s="37">
        <v>4</v>
      </c>
      <c r="O235" s="437" t="s">
        <v>477</v>
      </c>
      <c r="P235" s="437"/>
      <c r="Q235" s="437"/>
      <c r="R235" s="38" t="s">
        <v>751</v>
      </c>
      <c r="S235" s="38" t="s">
        <v>460</v>
      </c>
      <c r="T235" s="35">
        <v>84</v>
      </c>
      <c r="U235" s="39">
        <v>1.19</v>
      </c>
      <c r="V235" s="40">
        <v>100</v>
      </c>
      <c r="W235" s="34">
        <v>5000</v>
      </c>
      <c r="X235" s="35">
        <v>1</v>
      </c>
      <c r="Y235" s="34">
        <v>5000</v>
      </c>
      <c r="Z235" s="44">
        <v>0</v>
      </c>
    </row>
    <row r="236" spans="1:26" s="1" customFormat="1" ht="11.25" hidden="1" customHeight="1" outlineLevel="3">
      <c r="A236" s="434" t="s">
        <v>453</v>
      </c>
      <c r="B236" s="434"/>
      <c r="C236" s="434"/>
      <c r="D236" s="434"/>
      <c r="E236" s="434"/>
      <c r="F236" s="434"/>
      <c r="G236" s="434"/>
      <c r="H236" s="434"/>
      <c r="I236" s="434"/>
      <c r="J236" s="434"/>
      <c r="K236" s="434"/>
      <c r="L236" s="434"/>
      <c r="M236" s="434"/>
      <c r="N236" s="434"/>
      <c r="O236" s="434"/>
      <c r="P236" s="434"/>
      <c r="Q236" s="434"/>
      <c r="R236" s="434"/>
      <c r="S236" s="434"/>
      <c r="T236" s="434"/>
      <c r="U236" s="434"/>
      <c r="V236" s="434"/>
      <c r="W236" s="34">
        <v>102400</v>
      </c>
      <c r="X236" s="35">
        <v>5</v>
      </c>
      <c r="Y236" s="34">
        <v>102400</v>
      </c>
      <c r="Z236" s="44">
        <v>0</v>
      </c>
    </row>
    <row r="237" spans="1:26" s="1" customFormat="1" ht="11.25" hidden="1" customHeight="1" outlineLevel="4">
      <c r="A237" s="435" t="s">
        <v>454</v>
      </c>
      <c r="B237" s="435"/>
      <c r="C237" s="435"/>
      <c r="D237" s="435"/>
      <c r="E237" s="435"/>
      <c r="F237" s="435"/>
      <c r="G237" s="435"/>
      <c r="H237" s="435"/>
      <c r="I237" s="435"/>
      <c r="J237" s="435"/>
      <c r="K237" s="435"/>
      <c r="L237" s="435"/>
      <c r="M237" s="435"/>
      <c r="N237" s="435"/>
      <c r="O237" s="435"/>
      <c r="P237" s="435"/>
      <c r="Q237" s="435"/>
      <c r="R237" s="435"/>
      <c r="S237" s="435"/>
      <c r="T237" s="435"/>
      <c r="U237" s="435"/>
      <c r="V237" s="435"/>
      <c r="W237" s="34">
        <v>102400</v>
      </c>
      <c r="X237" s="35">
        <v>5</v>
      </c>
      <c r="Y237" s="34">
        <v>102400</v>
      </c>
      <c r="Z237" s="44">
        <v>0</v>
      </c>
    </row>
    <row r="238" spans="1:26" s="1" customFormat="1" ht="11.25" hidden="1" customHeight="1" outlineLevel="5">
      <c r="A238" s="436">
        <v>114</v>
      </c>
      <c r="B238" s="436"/>
      <c r="C238" s="437" t="s">
        <v>551</v>
      </c>
      <c r="D238" s="437"/>
      <c r="E238" s="437"/>
      <c r="F238" s="437"/>
      <c r="G238" s="437"/>
      <c r="H238" s="437"/>
      <c r="I238" s="437" t="s">
        <v>766</v>
      </c>
      <c r="J238" s="437"/>
      <c r="K238" s="437"/>
      <c r="L238" s="437"/>
      <c r="M238" s="36" t="s">
        <v>767</v>
      </c>
      <c r="N238" s="37">
        <v>5</v>
      </c>
      <c r="O238" s="437" t="s">
        <v>477</v>
      </c>
      <c r="P238" s="437"/>
      <c r="Q238" s="437"/>
      <c r="R238" s="38" t="s">
        <v>763</v>
      </c>
      <c r="S238" s="38" t="s">
        <v>460</v>
      </c>
      <c r="T238" s="35">
        <v>120</v>
      </c>
      <c r="U238" s="39">
        <v>0.83299999999999996</v>
      </c>
      <c r="V238" s="40">
        <v>100</v>
      </c>
      <c r="W238" s="34">
        <v>25000</v>
      </c>
      <c r="X238" s="35">
        <v>1</v>
      </c>
      <c r="Y238" s="34">
        <v>25000</v>
      </c>
      <c r="Z238" s="44">
        <v>0</v>
      </c>
    </row>
    <row r="239" spans="1:26" s="1" customFormat="1" ht="11.25" hidden="1" customHeight="1" outlineLevel="5">
      <c r="A239" s="436">
        <v>115</v>
      </c>
      <c r="B239" s="436"/>
      <c r="C239" s="437" t="s">
        <v>573</v>
      </c>
      <c r="D239" s="437"/>
      <c r="E239" s="437"/>
      <c r="F239" s="437"/>
      <c r="G239" s="437"/>
      <c r="H239" s="437"/>
      <c r="I239" s="437" t="s">
        <v>768</v>
      </c>
      <c r="J239" s="437"/>
      <c r="K239" s="437"/>
      <c r="L239" s="437"/>
      <c r="M239" s="36" t="s">
        <v>482</v>
      </c>
      <c r="N239" s="37">
        <v>2</v>
      </c>
      <c r="O239" s="437" t="s">
        <v>477</v>
      </c>
      <c r="P239" s="437"/>
      <c r="Q239" s="437"/>
      <c r="R239" s="38" t="s">
        <v>505</v>
      </c>
      <c r="S239" s="38" t="s">
        <v>460</v>
      </c>
      <c r="T239" s="35">
        <v>36</v>
      </c>
      <c r="U239" s="39">
        <v>2.778</v>
      </c>
      <c r="V239" s="40">
        <v>100</v>
      </c>
      <c r="W239" s="34">
        <v>5720</v>
      </c>
      <c r="X239" s="35">
        <v>1</v>
      </c>
      <c r="Y239" s="34">
        <v>5720</v>
      </c>
      <c r="Z239" s="44">
        <v>0</v>
      </c>
    </row>
    <row r="240" spans="1:26" s="1" customFormat="1" ht="11.25" hidden="1" customHeight="1" outlineLevel="5">
      <c r="A240" s="436">
        <v>116</v>
      </c>
      <c r="B240" s="436"/>
      <c r="C240" s="437" t="s">
        <v>490</v>
      </c>
      <c r="D240" s="437"/>
      <c r="E240" s="437"/>
      <c r="F240" s="437"/>
      <c r="G240" s="437"/>
      <c r="H240" s="437"/>
      <c r="I240" s="437" t="s">
        <v>769</v>
      </c>
      <c r="J240" s="437"/>
      <c r="K240" s="437"/>
      <c r="L240" s="437"/>
      <c r="M240" s="36" t="s">
        <v>482</v>
      </c>
      <c r="N240" s="37">
        <v>2</v>
      </c>
      <c r="O240" s="437" t="s">
        <v>477</v>
      </c>
      <c r="P240" s="437"/>
      <c r="Q240" s="437"/>
      <c r="R240" s="38" t="s">
        <v>505</v>
      </c>
      <c r="S240" s="38" t="s">
        <v>460</v>
      </c>
      <c r="T240" s="35">
        <v>36</v>
      </c>
      <c r="U240" s="39">
        <v>2.778</v>
      </c>
      <c r="V240" s="40">
        <v>100</v>
      </c>
      <c r="W240" s="34">
        <v>18980</v>
      </c>
      <c r="X240" s="35">
        <v>1</v>
      </c>
      <c r="Y240" s="34">
        <v>18980</v>
      </c>
      <c r="Z240" s="44">
        <v>0</v>
      </c>
    </row>
    <row r="241" spans="1:26" s="1" customFormat="1" ht="11.25" hidden="1" customHeight="1" outlineLevel="5">
      <c r="A241" s="436">
        <v>117</v>
      </c>
      <c r="B241" s="436"/>
      <c r="C241" s="437" t="s">
        <v>770</v>
      </c>
      <c r="D241" s="437"/>
      <c r="E241" s="437"/>
      <c r="F241" s="437"/>
      <c r="G241" s="437"/>
      <c r="H241" s="437"/>
      <c r="I241" s="437" t="s">
        <v>771</v>
      </c>
      <c r="J241" s="437"/>
      <c r="K241" s="437"/>
      <c r="L241" s="437"/>
      <c r="M241" s="36" t="s">
        <v>482</v>
      </c>
      <c r="N241" s="37">
        <v>2</v>
      </c>
      <c r="O241" s="437" t="s">
        <v>458</v>
      </c>
      <c r="P241" s="437"/>
      <c r="Q241" s="437"/>
      <c r="R241" s="38" t="s">
        <v>505</v>
      </c>
      <c r="S241" s="38" t="s">
        <v>460</v>
      </c>
      <c r="T241" s="35">
        <v>36</v>
      </c>
      <c r="U241" s="39">
        <v>2.778</v>
      </c>
      <c r="V241" s="40">
        <v>100</v>
      </c>
      <c r="W241" s="34">
        <v>45200</v>
      </c>
      <c r="X241" s="35">
        <v>1</v>
      </c>
      <c r="Y241" s="34">
        <v>45200</v>
      </c>
      <c r="Z241" s="44">
        <v>0</v>
      </c>
    </row>
    <row r="242" spans="1:26" s="1" customFormat="1" ht="11.25" hidden="1" customHeight="1" outlineLevel="5">
      <c r="A242" s="436">
        <v>118</v>
      </c>
      <c r="B242" s="436"/>
      <c r="C242" s="437" t="s">
        <v>772</v>
      </c>
      <c r="D242" s="437"/>
      <c r="E242" s="437"/>
      <c r="F242" s="437"/>
      <c r="G242" s="437"/>
      <c r="H242" s="437"/>
      <c r="I242" s="437" t="s">
        <v>773</v>
      </c>
      <c r="J242" s="437"/>
      <c r="K242" s="437"/>
      <c r="L242" s="437"/>
      <c r="M242" s="36" t="s">
        <v>774</v>
      </c>
      <c r="N242" s="37">
        <v>2</v>
      </c>
      <c r="O242" s="437" t="s">
        <v>477</v>
      </c>
      <c r="P242" s="437"/>
      <c r="Q242" s="437"/>
      <c r="R242" s="38" t="s">
        <v>751</v>
      </c>
      <c r="S242" s="38" t="s">
        <v>460</v>
      </c>
      <c r="T242" s="35">
        <v>36</v>
      </c>
      <c r="U242" s="39">
        <v>2.778</v>
      </c>
      <c r="V242" s="40">
        <v>100</v>
      </c>
      <c r="W242" s="34">
        <v>7500</v>
      </c>
      <c r="X242" s="35">
        <v>1</v>
      </c>
      <c r="Y242" s="34">
        <v>7500</v>
      </c>
      <c r="Z242" s="44">
        <v>0</v>
      </c>
    </row>
    <row r="243" spans="1:26" s="1" customFormat="1" ht="11.25" hidden="1" customHeight="1" outlineLevel="3">
      <c r="A243" s="434" t="s">
        <v>657</v>
      </c>
      <c r="B243" s="434"/>
      <c r="C243" s="434"/>
      <c r="D243" s="434"/>
      <c r="E243" s="434"/>
      <c r="F243" s="434"/>
      <c r="G243" s="434"/>
      <c r="H243" s="434"/>
      <c r="I243" s="434"/>
      <c r="J243" s="434"/>
      <c r="K243" s="434"/>
      <c r="L243" s="434"/>
      <c r="M243" s="434"/>
      <c r="N243" s="434"/>
      <c r="O243" s="434"/>
      <c r="P243" s="434"/>
      <c r="Q243" s="434"/>
      <c r="R243" s="434"/>
      <c r="S243" s="434"/>
      <c r="T243" s="434"/>
      <c r="U243" s="434"/>
      <c r="V243" s="434"/>
      <c r="W243" s="34">
        <v>111000</v>
      </c>
      <c r="X243" s="35">
        <v>4</v>
      </c>
      <c r="Y243" s="34">
        <v>111000</v>
      </c>
      <c r="Z243" s="44">
        <v>0</v>
      </c>
    </row>
    <row r="244" spans="1:26" s="1" customFormat="1" ht="11.25" hidden="1" customHeight="1" outlineLevel="4">
      <c r="A244" s="435"/>
      <c r="B244" s="435"/>
      <c r="C244" s="435"/>
      <c r="D244" s="435"/>
      <c r="E244" s="435"/>
      <c r="F244" s="435"/>
      <c r="G244" s="435"/>
      <c r="H244" s="435"/>
      <c r="I244" s="435"/>
      <c r="J244" s="435"/>
      <c r="K244" s="435"/>
      <c r="L244" s="435"/>
      <c r="M244" s="435"/>
      <c r="N244" s="435"/>
      <c r="O244" s="435"/>
      <c r="P244" s="435"/>
      <c r="Q244" s="435"/>
      <c r="R244" s="435"/>
      <c r="S244" s="435"/>
      <c r="T244" s="435"/>
      <c r="U244" s="435"/>
      <c r="V244" s="435"/>
      <c r="W244" s="34">
        <v>111000</v>
      </c>
      <c r="X244" s="35">
        <v>4</v>
      </c>
      <c r="Y244" s="34">
        <v>111000</v>
      </c>
      <c r="Z244" s="44">
        <v>0</v>
      </c>
    </row>
    <row r="245" spans="1:26" s="1" customFormat="1" ht="11.25" hidden="1" customHeight="1" outlineLevel="5">
      <c r="A245" s="436">
        <v>119</v>
      </c>
      <c r="B245" s="436"/>
      <c r="C245" s="437" t="s">
        <v>775</v>
      </c>
      <c r="D245" s="437"/>
      <c r="E245" s="437"/>
      <c r="F245" s="437"/>
      <c r="G245" s="437"/>
      <c r="H245" s="437"/>
      <c r="I245" s="437" t="s">
        <v>776</v>
      </c>
      <c r="J245" s="437"/>
      <c r="K245" s="437"/>
      <c r="L245" s="437"/>
      <c r="M245" s="36" t="s">
        <v>486</v>
      </c>
      <c r="N245" s="37">
        <v>2</v>
      </c>
      <c r="O245" s="437" t="s">
        <v>477</v>
      </c>
      <c r="P245" s="437"/>
      <c r="Q245" s="437"/>
      <c r="R245" s="38" t="s">
        <v>660</v>
      </c>
      <c r="S245" s="38" t="s">
        <v>460</v>
      </c>
      <c r="T245" s="35">
        <v>36</v>
      </c>
      <c r="U245" s="39">
        <v>2.778</v>
      </c>
      <c r="V245" s="40">
        <v>100</v>
      </c>
      <c r="W245" s="34">
        <v>26000</v>
      </c>
      <c r="X245" s="35">
        <v>1</v>
      </c>
      <c r="Y245" s="34">
        <v>26000</v>
      </c>
      <c r="Z245" s="44">
        <v>0</v>
      </c>
    </row>
    <row r="246" spans="1:26" s="1" customFormat="1" ht="11.25" hidden="1" customHeight="1" outlineLevel="5">
      <c r="A246" s="436">
        <v>120</v>
      </c>
      <c r="B246" s="436"/>
      <c r="C246" s="437" t="s">
        <v>777</v>
      </c>
      <c r="D246" s="437"/>
      <c r="E246" s="437"/>
      <c r="F246" s="437"/>
      <c r="G246" s="437"/>
      <c r="H246" s="437"/>
      <c r="I246" s="437" t="s">
        <v>778</v>
      </c>
      <c r="J246" s="437"/>
      <c r="K246" s="437"/>
      <c r="L246" s="437"/>
      <c r="M246" s="36" t="s">
        <v>482</v>
      </c>
      <c r="N246" s="37">
        <v>2</v>
      </c>
      <c r="O246" s="437" t="s">
        <v>477</v>
      </c>
      <c r="P246" s="437"/>
      <c r="Q246" s="437"/>
      <c r="R246" s="38" t="s">
        <v>660</v>
      </c>
      <c r="S246" s="38" t="s">
        <v>460</v>
      </c>
      <c r="T246" s="35">
        <v>36</v>
      </c>
      <c r="U246" s="39">
        <v>2.778</v>
      </c>
      <c r="V246" s="40">
        <v>100</v>
      </c>
      <c r="W246" s="34">
        <v>25000</v>
      </c>
      <c r="X246" s="35">
        <v>1</v>
      </c>
      <c r="Y246" s="34">
        <v>25000</v>
      </c>
      <c r="Z246" s="44">
        <v>0</v>
      </c>
    </row>
    <row r="247" spans="1:26" s="1" customFormat="1" ht="11.25" hidden="1" customHeight="1" outlineLevel="5">
      <c r="A247" s="436">
        <v>121</v>
      </c>
      <c r="B247" s="436"/>
      <c r="C247" s="437" t="s">
        <v>509</v>
      </c>
      <c r="D247" s="437"/>
      <c r="E247" s="437"/>
      <c r="F247" s="437"/>
      <c r="G247" s="437"/>
      <c r="H247" s="437"/>
      <c r="I247" s="437" t="s">
        <v>779</v>
      </c>
      <c r="J247" s="437"/>
      <c r="K247" s="437"/>
      <c r="L247" s="437"/>
      <c r="M247" s="36" t="s">
        <v>482</v>
      </c>
      <c r="N247" s="37">
        <v>2</v>
      </c>
      <c r="O247" s="437" t="s">
        <v>477</v>
      </c>
      <c r="P247" s="437"/>
      <c r="Q247" s="437"/>
      <c r="R247" s="38" t="s">
        <v>660</v>
      </c>
      <c r="S247" s="38" t="s">
        <v>460</v>
      </c>
      <c r="T247" s="35">
        <v>36</v>
      </c>
      <c r="U247" s="39">
        <v>2.778</v>
      </c>
      <c r="V247" s="40">
        <v>100</v>
      </c>
      <c r="W247" s="34">
        <v>35000</v>
      </c>
      <c r="X247" s="35">
        <v>1</v>
      </c>
      <c r="Y247" s="34">
        <v>35000</v>
      </c>
      <c r="Z247" s="44">
        <v>0</v>
      </c>
    </row>
    <row r="248" spans="1:26" s="1" customFormat="1" ht="11.25" hidden="1" customHeight="1" outlineLevel="5">
      <c r="A248" s="436">
        <v>122</v>
      </c>
      <c r="B248" s="436"/>
      <c r="C248" s="437" t="s">
        <v>780</v>
      </c>
      <c r="D248" s="437"/>
      <c r="E248" s="437"/>
      <c r="F248" s="437"/>
      <c r="G248" s="437"/>
      <c r="H248" s="437"/>
      <c r="I248" s="437" t="s">
        <v>781</v>
      </c>
      <c r="J248" s="437"/>
      <c r="K248" s="437"/>
      <c r="L248" s="437"/>
      <c r="M248" s="36" t="s">
        <v>782</v>
      </c>
      <c r="N248" s="37">
        <v>5</v>
      </c>
      <c r="O248" s="437" t="s">
        <v>477</v>
      </c>
      <c r="P248" s="437"/>
      <c r="Q248" s="437"/>
      <c r="R248" s="38" t="s">
        <v>660</v>
      </c>
      <c r="S248" s="38" t="s">
        <v>460</v>
      </c>
      <c r="T248" s="35">
        <v>120</v>
      </c>
      <c r="U248" s="39">
        <v>0.83299999999999996</v>
      </c>
      <c r="V248" s="40">
        <v>100</v>
      </c>
      <c r="W248" s="34">
        <v>25000</v>
      </c>
      <c r="X248" s="35">
        <v>1</v>
      </c>
      <c r="Y248" s="34">
        <v>25000</v>
      </c>
      <c r="Z248" s="44">
        <v>0</v>
      </c>
    </row>
    <row r="249" spans="1:26" s="1" customFormat="1" ht="11.25" hidden="1" customHeight="1" outlineLevel="3">
      <c r="A249" s="434" t="s">
        <v>508</v>
      </c>
      <c r="B249" s="434"/>
      <c r="C249" s="434"/>
      <c r="D249" s="434"/>
      <c r="E249" s="434"/>
      <c r="F249" s="434"/>
      <c r="G249" s="434"/>
      <c r="H249" s="434"/>
      <c r="I249" s="434"/>
      <c r="J249" s="434"/>
      <c r="K249" s="434"/>
      <c r="L249" s="434"/>
      <c r="M249" s="434"/>
      <c r="N249" s="434"/>
      <c r="O249" s="434"/>
      <c r="P249" s="434"/>
      <c r="Q249" s="434"/>
      <c r="R249" s="434"/>
      <c r="S249" s="434"/>
      <c r="T249" s="434"/>
      <c r="U249" s="434"/>
      <c r="V249" s="434"/>
      <c r="W249" s="34">
        <v>30377.14</v>
      </c>
      <c r="X249" s="35">
        <v>3</v>
      </c>
      <c r="Y249" s="34">
        <v>30377.14</v>
      </c>
      <c r="Z249" s="44">
        <v>0</v>
      </c>
    </row>
    <row r="250" spans="1:26" s="1" customFormat="1" ht="11.25" hidden="1" customHeight="1" outlineLevel="4">
      <c r="A250" s="435" t="s">
        <v>489</v>
      </c>
      <c r="B250" s="435"/>
      <c r="C250" s="435"/>
      <c r="D250" s="435"/>
      <c r="E250" s="435"/>
      <c r="F250" s="435"/>
      <c r="G250" s="435"/>
      <c r="H250" s="435"/>
      <c r="I250" s="435"/>
      <c r="J250" s="435"/>
      <c r="K250" s="435"/>
      <c r="L250" s="435"/>
      <c r="M250" s="435"/>
      <c r="N250" s="435"/>
      <c r="O250" s="435"/>
      <c r="P250" s="435"/>
      <c r="Q250" s="435"/>
      <c r="R250" s="435"/>
      <c r="S250" s="435"/>
      <c r="T250" s="435"/>
      <c r="U250" s="435"/>
      <c r="V250" s="435"/>
      <c r="W250" s="34">
        <v>30377.14</v>
      </c>
      <c r="X250" s="35">
        <v>3</v>
      </c>
      <c r="Y250" s="34">
        <v>30377.14</v>
      </c>
      <c r="Z250" s="44">
        <v>0</v>
      </c>
    </row>
    <row r="251" spans="1:26" s="1" customFormat="1" ht="11.25" hidden="1" customHeight="1" outlineLevel="5">
      <c r="A251" s="436">
        <v>123</v>
      </c>
      <c r="B251" s="436"/>
      <c r="C251" s="437" t="s">
        <v>783</v>
      </c>
      <c r="D251" s="437"/>
      <c r="E251" s="437"/>
      <c r="F251" s="437"/>
      <c r="G251" s="437"/>
      <c r="H251" s="437"/>
      <c r="I251" s="437" t="s">
        <v>784</v>
      </c>
      <c r="J251" s="437"/>
      <c r="K251" s="437"/>
      <c r="L251" s="437"/>
      <c r="M251" s="36" t="s">
        <v>785</v>
      </c>
      <c r="N251" s="37">
        <v>6</v>
      </c>
      <c r="O251" s="437" t="s">
        <v>477</v>
      </c>
      <c r="P251" s="437"/>
      <c r="Q251" s="437"/>
      <c r="R251" s="38" t="s">
        <v>786</v>
      </c>
      <c r="S251" s="38" t="s">
        <v>460</v>
      </c>
      <c r="T251" s="35">
        <v>180</v>
      </c>
      <c r="U251" s="39">
        <v>0.55600000000000005</v>
      </c>
      <c r="V251" s="40">
        <v>100</v>
      </c>
      <c r="W251" s="34">
        <v>22377.14</v>
      </c>
      <c r="X251" s="35">
        <v>1</v>
      </c>
      <c r="Y251" s="34">
        <v>22377.14</v>
      </c>
      <c r="Z251" s="44">
        <v>0</v>
      </c>
    </row>
    <row r="252" spans="1:26" s="1" customFormat="1" ht="11.25" hidden="1" customHeight="1" outlineLevel="5">
      <c r="A252" s="436">
        <v>124</v>
      </c>
      <c r="B252" s="436"/>
      <c r="C252" s="437" t="s">
        <v>787</v>
      </c>
      <c r="D252" s="437"/>
      <c r="E252" s="437"/>
      <c r="F252" s="437"/>
      <c r="G252" s="437"/>
      <c r="H252" s="437"/>
      <c r="I252" s="437" t="s">
        <v>788</v>
      </c>
      <c r="J252" s="437"/>
      <c r="K252" s="437"/>
      <c r="L252" s="437"/>
      <c r="M252" s="36" t="s">
        <v>494</v>
      </c>
      <c r="N252" s="37">
        <v>4</v>
      </c>
      <c r="O252" s="437" t="s">
        <v>477</v>
      </c>
      <c r="P252" s="437"/>
      <c r="Q252" s="437"/>
      <c r="R252" s="38" t="s">
        <v>751</v>
      </c>
      <c r="S252" s="38" t="s">
        <v>460</v>
      </c>
      <c r="T252" s="35">
        <v>84</v>
      </c>
      <c r="U252" s="39">
        <v>1.19</v>
      </c>
      <c r="V252" s="40">
        <v>100</v>
      </c>
      <c r="W252" s="34">
        <v>3000</v>
      </c>
      <c r="X252" s="35">
        <v>1</v>
      </c>
      <c r="Y252" s="34">
        <v>3000</v>
      </c>
      <c r="Z252" s="44">
        <v>0</v>
      </c>
    </row>
    <row r="253" spans="1:26" s="1" customFormat="1" ht="11.25" hidden="1" customHeight="1" outlineLevel="5">
      <c r="A253" s="436">
        <v>125</v>
      </c>
      <c r="B253" s="436"/>
      <c r="C253" s="437" t="s">
        <v>789</v>
      </c>
      <c r="D253" s="437"/>
      <c r="E253" s="437"/>
      <c r="F253" s="437"/>
      <c r="G253" s="437"/>
      <c r="H253" s="437"/>
      <c r="I253" s="437" t="s">
        <v>790</v>
      </c>
      <c r="J253" s="437"/>
      <c r="K253" s="437"/>
      <c r="L253" s="437"/>
      <c r="M253" s="36" t="s">
        <v>791</v>
      </c>
      <c r="N253" s="37">
        <v>2</v>
      </c>
      <c r="O253" s="437" t="s">
        <v>477</v>
      </c>
      <c r="P253" s="437"/>
      <c r="Q253" s="437"/>
      <c r="R253" s="38" t="s">
        <v>751</v>
      </c>
      <c r="S253" s="38" t="s">
        <v>460</v>
      </c>
      <c r="T253" s="35">
        <v>36</v>
      </c>
      <c r="U253" s="39">
        <v>2.778</v>
      </c>
      <c r="V253" s="40">
        <v>100</v>
      </c>
      <c r="W253" s="34">
        <v>5000</v>
      </c>
      <c r="X253" s="35">
        <v>1</v>
      </c>
      <c r="Y253" s="34">
        <v>5000</v>
      </c>
      <c r="Z253" s="44">
        <v>0</v>
      </c>
    </row>
    <row r="254" spans="1:26" s="1" customFormat="1" ht="11.25" hidden="1" customHeight="1" outlineLevel="3">
      <c r="A254" s="434" t="s">
        <v>792</v>
      </c>
      <c r="B254" s="434"/>
      <c r="C254" s="434"/>
      <c r="D254" s="434"/>
      <c r="E254" s="434"/>
      <c r="F254" s="434"/>
      <c r="G254" s="434"/>
      <c r="H254" s="434"/>
      <c r="I254" s="434"/>
      <c r="J254" s="434"/>
      <c r="K254" s="434"/>
      <c r="L254" s="434"/>
      <c r="M254" s="434"/>
      <c r="N254" s="434"/>
      <c r="O254" s="434"/>
      <c r="P254" s="434"/>
      <c r="Q254" s="434"/>
      <c r="R254" s="434"/>
      <c r="S254" s="434"/>
      <c r="T254" s="434"/>
      <c r="U254" s="434"/>
      <c r="V254" s="434"/>
      <c r="W254" s="34">
        <v>72382.05</v>
      </c>
      <c r="X254" s="35">
        <v>2</v>
      </c>
      <c r="Y254" s="34">
        <v>25856.42</v>
      </c>
      <c r="Z254" s="34">
        <v>46525.63</v>
      </c>
    </row>
    <row r="255" spans="1:26" s="1" customFormat="1" ht="11.25" hidden="1" customHeight="1" outlineLevel="4">
      <c r="A255" s="435" t="s">
        <v>793</v>
      </c>
      <c r="B255" s="435"/>
      <c r="C255" s="435"/>
      <c r="D255" s="435"/>
      <c r="E255" s="435"/>
      <c r="F255" s="435"/>
      <c r="G255" s="435"/>
      <c r="H255" s="435"/>
      <c r="I255" s="435"/>
      <c r="J255" s="435"/>
      <c r="K255" s="435"/>
      <c r="L255" s="435"/>
      <c r="M255" s="435"/>
      <c r="N255" s="435"/>
      <c r="O255" s="435"/>
      <c r="P255" s="435"/>
      <c r="Q255" s="435"/>
      <c r="R255" s="435"/>
      <c r="S255" s="435"/>
      <c r="T255" s="435"/>
      <c r="U255" s="435"/>
      <c r="V255" s="435"/>
      <c r="W255" s="34">
        <v>72382.05</v>
      </c>
      <c r="X255" s="35">
        <v>2</v>
      </c>
      <c r="Y255" s="34">
        <v>25856.42</v>
      </c>
      <c r="Z255" s="34">
        <v>46525.63</v>
      </c>
    </row>
    <row r="256" spans="1:26" s="1" customFormat="1" ht="11.25" hidden="1" customHeight="1" outlineLevel="5">
      <c r="A256" s="436">
        <v>126</v>
      </c>
      <c r="B256" s="436"/>
      <c r="C256" s="437" t="s">
        <v>794</v>
      </c>
      <c r="D256" s="437"/>
      <c r="E256" s="437"/>
      <c r="F256" s="437"/>
      <c r="G256" s="437"/>
      <c r="H256" s="437"/>
      <c r="I256" s="437" t="s">
        <v>795</v>
      </c>
      <c r="J256" s="437"/>
      <c r="K256" s="437"/>
      <c r="L256" s="437"/>
      <c r="M256" s="36" t="s">
        <v>553</v>
      </c>
      <c r="N256" s="37">
        <v>4</v>
      </c>
      <c r="O256" s="437" t="s">
        <v>458</v>
      </c>
      <c r="P256" s="437"/>
      <c r="Q256" s="437"/>
      <c r="R256" s="38" t="s">
        <v>660</v>
      </c>
      <c r="S256" s="38" t="s">
        <v>460</v>
      </c>
      <c r="T256" s="35">
        <v>84</v>
      </c>
      <c r="U256" s="39">
        <v>1.19</v>
      </c>
      <c r="V256" s="40">
        <v>30.95</v>
      </c>
      <c r="W256" s="34">
        <v>67382.05</v>
      </c>
      <c r="X256" s="35">
        <v>1</v>
      </c>
      <c r="Y256" s="34">
        <v>20856.419999999998</v>
      </c>
      <c r="Z256" s="34">
        <v>46525.63</v>
      </c>
    </row>
    <row r="257" spans="1:26" s="1" customFormat="1" ht="11.25" hidden="1" customHeight="1" outlineLevel="5">
      <c r="A257" s="436">
        <v>127</v>
      </c>
      <c r="B257" s="436"/>
      <c r="C257" s="437" t="s">
        <v>796</v>
      </c>
      <c r="D257" s="437"/>
      <c r="E257" s="437"/>
      <c r="F257" s="437"/>
      <c r="G257" s="437"/>
      <c r="H257" s="437"/>
      <c r="I257" s="437" t="s">
        <v>797</v>
      </c>
      <c r="J257" s="437"/>
      <c r="K257" s="437"/>
      <c r="L257" s="437"/>
      <c r="M257" s="36" t="s">
        <v>494</v>
      </c>
      <c r="N257" s="37">
        <v>4</v>
      </c>
      <c r="O257" s="437" t="s">
        <v>477</v>
      </c>
      <c r="P257" s="437"/>
      <c r="Q257" s="437"/>
      <c r="R257" s="38" t="s">
        <v>751</v>
      </c>
      <c r="S257" s="38" t="s">
        <v>460</v>
      </c>
      <c r="T257" s="35">
        <v>84</v>
      </c>
      <c r="U257" s="39">
        <v>1.19</v>
      </c>
      <c r="V257" s="40">
        <v>100</v>
      </c>
      <c r="W257" s="34">
        <v>5000</v>
      </c>
      <c r="X257" s="35">
        <v>1</v>
      </c>
      <c r="Y257" s="34">
        <v>5000</v>
      </c>
      <c r="Z257" s="44">
        <v>0</v>
      </c>
    </row>
    <row r="258" spans="1:26" s="1" customFormat="1" ht="11.25" hidden="1" customHeight="1" outlineLevel="3">
      <c r="A258" s="434" t="s">
        <v>798</v>
      </c>
      <c r="B258" s="434"/>
      <c r="C258" s="434"/>
      <c r="D258" s="434"/>
      <c r="E258" s="434"/>
      <c r="F258" s="434"/>
      <c r="G258" s="434"/>
      <c r="H258" s="434"/>
      <c r="I258" s="434"/>
      <c r="J258" s="434"/>
      <c r="K258" s="434"/>
      <c r="L258" s="434"/>
      <c r="M258" s="434"/>
      <c r="N258" s="434"/>
      <c r="O258" s="434"/>
      <c r="P258" s="434"/>
      <c r="Q258" s="434"/>
      <c r="R258" s="434"/>
      <c r="S258" s="434"/>
      <c r="T258" s="434"/>
      <c r="U258" s="434"/>
      <c r="V258" s="434"/>
      <c r="W258" s="34">
        <v>149900</v>
      </c>
      <c r="X258" s="35">
        <v>1</v>
      </c>
      <c r="Y258" s="34">
        <v>149900</v>
      </c>
      <c r="Z258" s="44">
        <v>0</v>
      </c>
    </row>
    <row r="259" spans="1:26" s="1" customFormat="1" ht="11.25" hidden="1" customHeight="1" outlineLevel="4">
      <c r="A259" s="435" t="s">
        <v>489</v>
      </c>
      <c r="B259" s="435"/>
      <c r="C259" s="435"/>
      <c r="D259" s="435"/>
      <c r="E259" s="435"/>
      <c r="F259" s="435"/>
      <c r="G259" s="435"/>
      <c r="H259" s="435"/>
      <c r="I259" s="435"/>
      <c r="J259" s="435"/>
      <c r="K259" s="435"/>
      <c r="L259" s="435"/>
      <c r="M259" s="435"/>
      <c r="N259" s="435"/>
      <c r="O259" s="435"/>
      <c r="P259" s="435"/>
      <c r="Q259" s="435"/>
      <c r="R259" s="435"/>
      <c r="S259" s="435"/>
      <c r="T259" s="435"/>
      <c r="U259" s="435"/>
      <c r="V259" s="435"/>
      <c r="W259" s="34">
        <v>149900</v>
      </c>
      <c r="X259" s="35">
        <v>1</v>
      </c>
      <c r="Y259" s="34">
        <v>149900</v>
      </c>
      <c r="Z259" s="44">
        <v>0</v>
      </c>
    </row>
    <row r="260" spans="1:26" s="1" customFormat="1" ht="11.25" hidden="1" customHeight="1" outlineLevel="5">
      <c r="A260" s="436">
        <v>128</v>
      </c>
      <c r="B260" s="436"/>
      <c r="C260" s="437" t="s">
        <v>799</v>
      </c>
      <c r="D260" s="437"/>
      <c r="E260" s="437"/>
      <c r="F260" s="437"/>
      <c r="G260" s="437"/>
      <c r="H260" s="437"/>
      <c r="I260" s="437" t="s">
        <v>800</v>
      </c>
      <c r="J260" s="437"/>
      <c r="K260" s="437"/>
      <c r="L260" s="437"/>
      <c r="M260" s="36" t="s">
        <v>482</v>
      </c>
      <c r="N260" s="37">
        <v>2</v>
      </c>
      <c r="O260" s="437" t="s">
        <v>458</v>
      </c>
      <c r="P260" s="437"/>
      <c r="Q260" s="437"/>
      <c r="R260" s="38" t="s">
        <v>754</v>
      </c>
      <c r="S260" s="38" t="s">
        <v>460</v>
      </c>
      <c r="T260" s="35">
        <v>36</v>
      </c>
      <c r="U260" s="39">
        <v>2.778</v>
      </c>
      <c r="V260" s="40">
        <v>100</v>
      </c>
      <c r="W260" s="34">
        <v>149900</v>
      </c>
      <c r="X260" s="35">
        <v>1</v>
      </c>
      <c r="Y260" s="34">
        <v>149900</v>
      </c>
      <c r="Z260" s="44">
        <v>0</v>
      </c>
    </row>
    <row r="261" spans="1:26" s="1" customFormat="1" ht="11.25" hidden="1" customHeight="1" outlineLevel="3">
      <c r="A261" s="434" t="s">
        <v>520</v>
      </c>
      <c r="B261" s="434"/>
      <c r="C261" s="434"/>
      <c r="D261" s="434"/>
      <c r="E261" s="434"/>
      <c r="F261" s="434"/>
      <c r="G261" s="434"/>
      <c r="H261" s="434"/>
      <c r="I261" s="434"/>
      <c r="J261" s="434"/>
      <c r="K261" s="434"/>
      <c r="L261" s="434"/>
      <c r="M261" s="434"/>
      <c r="N261" s="434"/>
      <c r="O261" s="434"/>
      <c r="P261" s="434"/>
      <c r="Q261" s="434"/>
      <c r="R261" s="434"/>
      <c r="S261" s="434"/>
      <c r="T261" s="434"/>
      <c r="U261" s="434"/>
      <c r="V261" s="434"/>
      <c r="W261" s="34">
        <v>215310</v>
      </c>
      <c r="X261" s="35">
        <v>4</v>
      </c>
      <c r="Y261" s="34">
        <v>215310</v>
      </c>
      <c r="Z261" s="44">
        <v>0</v>
      </c>
    </row>
    <row r="262" spans="1:26" s="1" customFormat="1" ht="11.25" hidden="1" customHeight="1" outlineLevel="4">
      <c r="A262" s="435" t="s">
        <v>489</v>
      </c>
      <c r="B262" s="435"/>
      <c r="C262" s="435"/>
      <c r="D262" s="435"/>
      <c r="E262" s="435"/>
      <c r="F262" s="435"/>
      <c r="G262" s="435"/>
      <c r="H262" s="435"/>
      <c r="I262" s="435"/>
      <c r="J262" s="435"/>
      <c r="K262" s="435"/>
      <c r="L262" s="435"/>
      <c r="M262" s="435"/>
      <c r="N262" s="435"/>
      <c r="O262" s="435"/>
      <c r="P262" s="435"/>
      <c r="Q262" s="435"/>
      <c r="R262" s="435"/>
      <c r="S262" s="435"/>
      <c r="T262" s="435"/>
      <c r="U262" s="435"/>
      <c r="V262" s="435"/>
      <c r="W262" s="34">
        <v>215310</v>
      </c>
      <c r="X262" s="35">
        <v>4</v>
      </c>
      <c r="Y262" s="34">
        <v>215310</v>
      </c>
      <c r="Z262" s="44">
        <v>0</v>
      </c>
    </row>
    <row r="263" spans="1:26" s="1" customFormat="1" ht="11.25" hidden="1" customHeight="1" outlineLevel="5">
      <c r="A263" s="436">
        <v>129</v>
      </c>
      <c r="B263" s="436"/>
      <c r="C263" s="437" t="s">
        <v>513</v>
      </c>
      <c r="D263" s="437"/>
      <c r="E263" s="437"/>
      <c r="F263" s="437"/>
      <c r="G263" s="437"/>
      <c r="H263" s="437"/>
      <c r="I263" s="437" t="s">
        <v>801</v>
      </c>
      <c r="J263" s="437"/>
      <c r="K263" s="437"/>
      <c r="L263" s="437"/>
      <c r="M263" s="36" t="s">
        <v>482</v>
      </c>
      <c r="N263" s="37">
        <v>2</v>
      </c>
      <c r="O263" s="437" t="s">
        <v>477</v>
      </c>
      <c r="P263" s="437"/>
      <c r="Q263" s="437"/>
      <c r="R263" s="38" t="s">
        <v>802</v>
      </c>
      <c r="S263" s="38" t="s">
        <v>460</v>
      </c>
      <c r="T263" s="35">
        <v>36</v>
      </c>
      <c r="U263" s="39">
        <v>2.778</v>
      </c>
      <c r="V263" s="40">
        <v>100</v>
      </c>
      <c r="W263" s="34">
        <v>31165</v>
      </c>
      <c r="X263" s="35">
        <v>1</v>
      </c>
      <c r="Y263" s="34">
        <v>31165</v>
      </c>
      <c r="Z263" s="44">
        <v>0</v>
      </c>
    </row>
    <row r="264" spans="1:26" s="1" customFormat="1" ht="11.25" hidden="1" customHeight="1" outlineLevel="5">
      <c r="A264" s="436">
        <v>130</v>
      </c>
      <c r="B264" s="436"/>
      <c r="C264" s="437" t="s">
        <v>803</v>
      </c>
      <c r="D264" s="437"/>
      <c r="E264" s="437"/>
      <c r="F264" s="437"/>
      <c r="G264" s="437"/>
      <c r="H264" s="437"/>
      <c r="I264" s="437" t="s">
        <v>804</v>
      </c>
      <c r="J264" s="437"/>
      <c r="K264" s="437"/>
      <c r="L264" s="437"/>
      <c r="M264" s="36" t="s">
        <v>805</v>
      </c>
      <c r="N264" s="37">
        <v>2</v>
      </c>
      <c r="O264" s="437" t="s">
        <v>477</v>
      </c>
      <c r="P264" s="437"/>
      <c r="Q264" s="437"/>
      <c r="R264" s="38" t="s">
        <v>806</v>
      </c>
      <c r="S264" s="38" t="s">
        <v>460</v>
      </c>
      <c r="T264" s="35">
        <v>36</v>
      </c>
      <c r="U264" s="39">
        <v>2.778</v>
      </c>
      <c r="V264" s="40">
        <v>100</v>
      </c>
      <c r="W264" s="34">
        <v>30745</v>
      </c>
      <c r="X264" s="35">
        <v>1</v>
      </c>
      <c r="Y264" s="34">
        <v>30745</v>
      </c>
      <c r="Z264" s="44">
        <v>0</v>
      </c>
    </row>
    <row r="265" spans="1:26" s="1" customFormat="1" ht="11.25" hidden="1" customHeight="1" outlineLevel="5">
      <c r="A265" s="436">
        <v>131</v>
      </c>
      <c r="B265" s="436"/>
      <c r="C265" s="437" t="s">
        <v>799</v>
      </c>
      <c r="D265" s="437"/>
      <c r="E265" s="437"/>
      <c r="F265" s="437"/>
      <c r="G265" s="437"/>
      <c r="H265" s="437"/>
      <c r="I265" s="437" t="s">
        <v>807</v>
      </c>
      <c r="J265" s="437"/>
      <c r="K265" s="437"/>
      <c r="L265" s="437"/>
      <c r="M265" s="36" t="s">
        <v>482</v>
      </c>
      <c r="N265" s="37">
        <v>2</v>
      </c>
      <c r="O265" s="437" t="s">
        <v>458</v>
      </c>
      <c r="P265" s="437"/>
      <c r="Q265" s="437"/>
      <c r="R265" s="38" t="s">
        <v>754</v>
      </c>
      <c r="S265" s="38" t="s">
        <v>460</v>
      </c>
      <c r="T265" s="35">
        <v>36</v>
      </c>
      <c r="U265" s="39">
        <v>2.778</v>
      </c>
      <c r="V265" s="40">
        <v>100</v>
      </c>
      <c r="W265" s="34">
        <v>149900</v>
      </c>
      <c r="X265" s="35">
        <v>1</v>
      </c>
      <c r="Y265" s="34">
        <v>149900</v>
      </c>
      <c r="Z265" s="44">
        <v>0</v>
      </c>
    </row>
    <row r="266" spans="1:26" s="1" customFormat="1" ht="11.25" hidden="1" customHeight="1" outlineLevel="5">
      <c r="A266" s="436">
        <v>132</v>
      </c>
      <c r="B266" s="436"/>
      <c r="C266" s="437" t="s">
        <v>573</v>
      </c>
      <c r="D266" s="437"/>
      <c r="E266" s="437"/>
      <c r="F266" s="437"/>
      <c r="G266" s="437"/>
      <c r="H266" s="437"/>
      <c r="I266" s="437" t="s">
        <v>808</v>
      </c>
      <c r="J266" s="437"/>
      <c r="K266" s="437"/>
      <c r="L266" s="437"/>
      <c r="M266" s="36" t="s">
        <v>486</v>
      </c>
      <c r="N266" s="37">
        <v>2</v>
      </c>
      <c r="O266" s="437" t="s">
        <v>477</v>
      </c>
      <c r="P266" s="437"/>
      <c r="Q266" s="437"/>
      <c r="R266" s="38" t="s">
        <v>751</v>
      </c>
      <c r="S266" s="38" t="s">
        <v>460</v>
      </c>
      <c r="T266" s="35">
        <v>36</v>
      </c>
      <c r="U266" s="39">
        <v>2.778</v>
      </c>
      <c r="V266" s="40">
        <v>100</v>
      </c>
      <c r="W266" s="34">
        <v>3500</v>
      </c>
      <c r="X266" s="35">
        <v>1</v>
      </c>
      <c r="Y266" s="34">
        <v>3500</v>
      </c>
      <c r="Z266" s="44">
        <v>0</v>
      </c>
    </row>
    <row r="267" spans="1:26" s="1" customFormat="1" ht="11.25" hidden="1" customHeight="1" outlineLevel="3">
      <c r="A267" s="434" t="s">
        <v>809</v>
      </c>
      <c r="B267" s="434"/>
      <c r="C267" s="434"/>
      <c r="D267" s="434"/>
      <c r="E267" s="434"/>
      <c r="F267" s="434"/>
      <c r="G267" s="434"/>
      <c r="H267" s="434"/>
      <c r="I267" s="434"/>
      <c r="J267" s="434"/>
      <c r="K267" s="434"/>
      <c r="L267" s="434"/>
      <c r="M267" s="434"/>
      <c r="N267" s="434"/>
      <c r="O267" s="434"/>
      <c r="P267" s="434"/>
      <c r="Q267" s="434"/>
      <c r="R267" s="434"/>
      <c r="S267" s="434"/>
      <c r="T267" s="434"/>
      <c r="U267" s="434"/>
      <c r="V267" s="434"/>
      <c r="W267" s="34">
        <v>22377.14</v>
      </c>
      <c r="X267" s="35">
        <v>1</v>
      </c>
      <c r="Y267" s="34">
        <v>22377.14</v>
      </c>
      <c r="Z267" s="44">
        <v>0</v>
      </c>
    </row>
    <row r="268" spans="1:26" s="1" customFormat="1" ht="11.25" hidden="1" customHeight="1" outlineLevel="4">
      <c r="A268" s="435" t="s">
        <v>454</v>
      </c>
      <c r="B268" s="435"/>
      <c r="C268" s="435"/>
      <c r="D268" s="435"/>
      <c r="E268" s="435"/>
      <c r="F268" s="435"/>
      <c r="G268" s="435"/>
      <c r="H268" s="435"/>
      <c r="I268" s="435"/>
      <c r="J268" s="435"/>
      <c r="K268" s="435"/>
      <c r="L268" s="435"/>
      <c r="M268" s="435"/>
      <c r="N268" s="435"/>
      <c r="O268" s="435"/>
      <c r="P268" s="435"/>
      <c r="Q268" s="435"/>
      <c r="R268" s="435"/>
      <c r="S268" s="435"/>
      <c r="T268" s="435"/>
      <c r="U268" s="435"/>
      <c r="V268" s="435"/>
      <c r="W268" s="34">
        <v>22377.14</v>
      </c>
      <c r="X268" s="35">
        <v>1</v>
      </c>
      <c r="Y268" s="34">
        <v>22377.14</v>
      </c>
      <c r="Z268" s="44">
        <v>0</v>
      </c>
    </row>
    <row r="269" spans="1:26" s="1" customFormat="1" ht="11.25" hidden="1" customHeight="1" outlineLevel="5">
      <c r="A269" s="436">
        <v>133</v>
      </c>
      <c r="B269" s="436"/>
      <c r="C269" s="437" t="s">
        <v>783</v>
      </c>
      <c r="D269" s="437"/>
      <c r="E269" s="437"/>
      <c r="F269" s="437"/>
      <c r="G269" s="437"/>
      <c r="H269" s="437"/>
      <c r="I269" s="437" t="s">
        <v>810</v>
      </c>
      <c r="J269" s="437"/>
      <c r="K269" s="437"/>
      <c r="L269" s="437"/>
      <c r="M269" s="36" t="s">
        <v>785</v>
      </c>
      <c r="N269" s="37">
        <v>6</v>
      </c>
      <c r="O269" s="437" t="s">
        <v>477</v>
      </c>
      <c r="P269" s="437"/>
      <c r="Q269" s="437"/>
      <c r="R269" s="38" t="s">
        <v>786</v>
      </c>
      <c r="S269" s="38" t="s">
        <v>460</v>
      </c>
      <c r="T269" s="35">
        <v>180</v>
      </c>
      <c r="U269" s="39">
        <v>0.55600000000000005</v>
      </c>
      <c r="V269" s="40">
        <v>100</v>
      </c>
      <c r="W269" s="34">
        <v>22377.14</v>
      </c>
      <c r="X269" s="35">
        <v>1</v>
      </c>
      <c r="Y269" s="34">
        <v>22377.14</v>
      </c>
      <c r="Z269" s="44">
        <v>0</v>
      </c>
    </row>
    <row r="270" spans="1:26" s="1" customFormat="1" ht="11.25" hidden="1" customHeight="1" outlineLevel="3">
      <c r="A270" s="434" t="s">
        <v>567</v>
      </c>
      <c r="B270" s="434"/>
      <c r="C270" s="434"/>
      <c r="D270" s="434"/>
      <c r="E270" s="434"/>
      <c r="F270" s="434"/>
      <c r="G270" s="434"/>
      <c r="H270" s="434"/>
      <c r="I270" s="434"/>
      <c r="J270" s="434"/>
      <c r="K270" s="434"/>
      <c r="L270" s="434"/>
      <c r="M270" s="434"/>
      <c r="N270" s="434"/>
      <c r="O270" s="434"/>
      <c r="P270" s="434"/>
      <c r="Q270" s="434"/>
      <c r="R270" s="434"/>
      <c r="S270" s="434"/>
      <c r="T270" s="434"/>
      <c r="U270" s="434"/>
      <c r="V270" s="434"/>
      <c r="W270" s="34">
        <v>6000</v>
      </c>
      <c r="X270" s="35">
        <v>1</v>
      </c>
      <c r="Y270" s="34">
        <v>6000</v>
      </c>
      <c r="Z270" s="44">
        <v>0</v>
      </c>
    </row>
    <row r="271" spans="1:26" s="1" customFormat="1" ht="11.25" hidden="1" customHeight="1" outlineLevel="4">
      <c r="A271" s="435" t="s">
        <v>568</v>
      </c>
      <c r="B271" s="435"/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M271" s="435"/>
      <c r="N271" s="435"/>
      <c r="O271" s="435"/>
      <c r="P271" s="435"/>
      <c r="Q271" s="435"/>
      <c r="R271" s="435"/>
      <c r="S271" s="435"/>
      <c r="T271" s="435"/>
      <c r="U271" s="435"/>
      <c r="V271" s="435"/>
      <c r="W271" s="34">
        <v>6000</v>
      </c>
      <c r="X271" s="35">
        <v>1</v>
      </c>
      <c r="Y271" s="34">
        <v>6000</v>
      </c>
      <c r="Z271" s="44">
        <v>0</v>
      </c>
    </row>
    <row r="272" spans="1:26" s="1" customFormat="1" ht="11.25" hidden="1" customHeight="1" outlineLevel="5">
      <c r="A272" s="436">
        <v>134</v>
      </c>
      <c r="B272" s="436"/>
      <c r="C272" s="437" t="s">
        <v>796</v>
      </c>
      <c r="D272" s="437"/>
      <c r="E272" s="437"/>
      <c r="F272" s="437"/>
      <c r="G272" s="437"/>
      <c r="H272" s="437"/>
      <c r="I272" s="437" t="s">
        <v>811</v>
      </c>
      <c r="J272" s="437"/>
      <c r="K272" s="437"/>
      <c r="L272" s="437"/>
      <c r="M272" s="36" t="s">
        <v>494</v>
      </c>
      <c r="N272" s="37">
        <v>4</v>
      </c>
      <c r="O272" s="437" t="s">
        <v>477</v>
      </c>
      <c r="P272" s="437"/>
      <c r="Q272" s="437"/>
      <c r="R272" s="38" t="s">
        <v>751</v>
      </c>
      <c r="S272" s="38" t="s">
        <v>460</v>
      </c>
      <c r="T272" s="35">
        <v>84</v>
      </c>
      <c r="U272" s="39">
        <v>1.19</v>
      </c>
      <c r="V272" s="40">
        <v>100</v>
      </c>
      <c r="W272" s="34">
        <v>6000</v>
      </c>
      <c r="X272" s="35">
        <v>1</v>
      </c>
      <c r="Y272" s="34">
        <v>6000</v>
      </c>
      <c r="Z272" s="44">
        <v>0</v>
      </c>
    </row>
    <row r="273" spans="1:26" s="1" customFormat="1" ht="11.25" hidden="1" customHeight="1" outlineLevel="3">
      <c r="A273" s="434" t="s">
        <v>578</v>
      </c>
      <c r="B273" s="434"/>
      <c r="C273" s="434"/>
      <c r="D273" s="434"/>
      <c r="E273" s="434"/>
      <c r="F273" s="434"/>
      <c r="G273" s="434"/>
      <c r="H273" s="434"/>
      <c r="I273" s="434"/>
      <c r="J273" s="434"/>
      <c r="K273" s="434"/>
      <c r="L273" s="434"/>
      <c r="M273" s="434"/>
      <c r="N273" s="434"/>
      <c r="O273" s="434"/>
      <c r="P273" s="434"/>
      <c r="Q273" s="434"/>
      <c r="R273" s="434"/>
      <c r="S273" s="434"/>
      <c r="T273" s="434"/>
      <c r="U273" s="434"/>
      <c r="V273" s="434"/>
      <c r="W273" s="34">
        <v>30000</v>
      </c>
      <c r="X273" s="35">
        <v>2</v>
      </c>
      <c r="Y273" s="34">
        <v>30000</v>
      </c>
      <c r="Z273" s="44">
        <v>0</v>
      </c>
    </row>
    <row r="274" spans="1:26" s="1" customFormat="1" ht="11.25" hidden="1" customHeight="1" outlineLevel="4">
      <c r="A274" s="435" t="s">
        <v>489</v>
      </c>
      <c r="B274" s="435"/>
      <c r="C274" s="435"/>
      <c r="D274" s="435"/>
      <c r="E274" s="435"/>
      <c r="F274" s="435"/>
      <c r="G274" s="435"/>
      <c r="H274" s="435"/>
      <c r="I274" s="435"/>
      <c r="J274" s="435"/>
      <c r="K274" s="435"/>
      <c r="L274" s="435"/>
      <c r="M274" s="435"/>
      <c r="N274" s="435"/>
      <c r="O274" s="435"/>
      <c r="P274" s="435"/>
      <c r="Q274" s="435"/>
      <c r="R274" s="435"/>
      <c r="S274" s="435"/>
      <c r="T274" s="435"/>
      <c r="U274" s="435"/>
      <c r="V274" s="435"/>
      <c r="W274" s="34">
        <v>30000</v>
      </c>
      <c r="X274" s="35">
        <v>2</v>
      </c>
      <c r="Y274" s="34">
        <v>30000</v>
      </c>
      <c r="Z274" s="44">
        <v>0</v>
      </c>
    </row>
    <row r="275" spans="1:26" s="1" customFormat="1" ht="11.25" hidden="1" customHeight="1" outlineLevel="5">
      <c r="A275" s="436">
        <v>135</v>
      </c>
      <c r="B275" s="436"/>
      <c r="C275" s="437" t="s">
        <v>796</v>
      </c>
      <c r="D275" s="437"/>
      <c r="E275" s="437"/>
      <c r="F275" s="437"/>
      <c r="G275" s="437"/>
      <c r="H275" s="437"/>
      <c r="I275" s="437" t="s">
        <v>812</v>
      </c>
      <c r="J275" s="437"/>
      <c r="K275" s="437"/>
      <c r="L275" s="437"/>
      <c r="M275" s="36" t="s">
        <v>494</v>
      </c>
      <c r="N275" s="37">
        <v>4</v>
      </c>
      <c r="O275" s="437" t="s">
        <v>477</v>
      </c>
      <c r="P275" s="437"/>
      <c r="Q275" s="437"/>
      <c r="R275" s="38" t="s">
        <v>751</v>
      </c>
      <c r="S275" s="38" t="s">
        <v>460</v>
      </c>
      <c r="T275" s="35">
        <v>84</v>
      </c>
      <c r="U275" s="39">
        <v>1.19</v>
      </c>
      <c r="V275" s="40">
        <v>100</v>
      </c>
      <c r="W275" s="34">
        <v>5000</v>
      </c>
      <c r="X275" s="35">
        <v>1</v>
      </c>
      <c r="Y275" s="34">
        <v>5000</v>
      </c>
      <c r="Z275" s="44">
        <v>0</v>
      </c>
    </row>
    <row r="276" spans="1:26" s="1" customFormat="1" ht="11.25" hidden="1" customHeight="1" outlineLevel="5">
      <c r="A276" s="436">
        <v>136</v>
      </c>
      <c r="B276" s="436"/>
      <c r="C276" s="437" t="s">
        <v>813</v>
      </c>
      <c r="D276" s="437"/>
      <c r="E276" s="437"/>
      <c r="F276" s="437"/>
      <c r="G276" s="437"/>
      <c r="H276" s="437"/>
      <c r="I276" s="437" t="s">
        <v>814</v>
      </c>
      <c r="J276" s="437"/>
      <c r="K276" s="437"/>
      <c r="L276" s="437"/>
      <c r="M276" s="36" t="s">
        <v>782</v>
      </c>
      <c r="N276" s="37">
        <v>5</v>
      </c>
      <c r="O276" s="437" t="s">
        <v>477</v>
      </c>
      <c r="P276" s="437"/>
      <c r="Q276" s="437"/>
      <c r="R276" s="38" t="s">
        <v>763</v>
      </c>
      <c r="S276" s="38" t="s">
        <v>460</v>
      </c>
      <c r="T276" s="35">
        <v>120</v>
      </c>
      <c r="U276" s="39">
        <v>0.83299999999999996</v>
      </c>
      <c r="V276" s="40">
        <v>100</v>
      </c>
      <c r="W276" s="34">
        <v>25000</v>
      </c>
      <c r="X276" s="35">
        <v>1</v>
      </c>
      <c r="Y276" s="34">
        <v>25000</v>
      </c>
      <c r="Z276" s="44">
        <v>0</v>
      </c>
    </row>
    <row r="277" spans="1:26" s="1" customFormat="1" ht="11.25" hidden="1" customHeight="1" outlineLevel="3">
      <c r="A277" s="434" t="s">
        <v>815</v>
      </c>
      <c r="B277" s="434"/>
      <c r="C277" s="434"/>
      <c r="D277" s="434"/>
      <c r="E277" s="434"/>
      <c r="F277" s="434"/>
      <c r="G277" s="434"/>
      <c r="H277" s="434"/>
      <c r="I277" s="434"/>
      <c r="J277" s="434"/>
      <c r="K277" s="434"/>
      <c r="L277" s="434"/>
      <c r="M277" s="434"/>
      <c r="N277" s="434"/>
      <c r="O277" s="434"/>
      <c r="P277" s="434"/>
      <c r="Q277" s="434"/>
      <c r="R277" s="434"/>
      <c r="S277" s="434"/>
      <c r="T277" s="434"/>
      <c r="U277" s="434"/>
      <c r="V277" s="434"/>
      <c r="W277" s="34">
        <v>15000</v>
      </c>
      <c r="X277" s="35">
        <v>1</v>
      </c>
      <c r="Y277" s="34">
        <v>15000</v>
      </c>
      <c r="Z277" s="44">
        <v>0</v>
      </c>
    </row>
    <row r="278" spans="1:26" s="1" customFormat="1" ht="11.25" hidden="1" customHeight="1" outlineLevel="4">
      <c r="A278" s="435" t="s">
        <v>816</v>
      </c>
      <c r="B278" s="435"/>
      <c r="C278" s="435"/>
      <c r="D278" s="435"/>
      <c r="E278" s="435"/>
      <c r="F278" s="435"/>
      <c r="G278" s="435"/>
      <c r="H278" s="435"/>
      <c r="I278" s="435"/>
      <c r="J278" s="435"/>
      <c r="K278" s="435"/>
      <c r="L278" s="435"/>
      <c r="M278" s="435"/>
      <c r="N278" s="435"/>
      <c r="O278" s="435"/>
      <c r="P278" s="435"/>
      <c r="Q278" s="435"/>
      <c r="R278" s="435"/>
      <c r="S278" s="435"/>
      <c r="T278" s="435"/>
      <c r="U278" s="435"/>
      <c r="V278" s="435"/>
      <c r="W278" s="34">
        <v>15000</v>
      </c>
      <c r="X278" s="35">
        <v>1</v>
      </c>
      <c r="Y278" s="34">
        <v>15000</v>
      </c>
      <c r="Z278" s="44">
        <v>0</v>
      </c>
    </row>
    <row r="279" spans="1:26" s="1" customFormat="1" ht="11.25" hidden="1" customHeight="1" outlineLevel="5">
      <c r="A279" s="436">
        <v>137</v>
      </c>
      <c r="B279" s="436"/>
      <c r="C279" s="437" t="s">
        <v>490</v>
      </c>
      <c r="D279" s="437"/>
      <c r="E279" s="437"/>
      <c r="F279" s="437"/>
      <c r="G279" s="437"/>
      <c r="H279" s="437"/>
      <c r="I279" s="437" t="s">
        <v>817</v>
      </c>
      <c r="J279" s="437"/>
      <c r="K279" s="437"/>
      <c r="L279" s="437"/>
      <c r="M279" s="36" t="s">
        <v>482</v>
      </c>
      <c r="N279" s="37">
        <v>2</v>
      </c>
      <c r="O279" s="437" t="s">
        <v>477</v>
      </c>
      <c r="P279" s="437"/>
      <c r="Q279" s="437"/>
      <c r="R279" s="38" t="s">
        <v>751</v>
      </c>
      <c r="S279" s="38" t="s">
        <v>460</v>
      </c>
      <c r="T279" s="35">
        <v>36</v>
      </c>
      <c r="U279" s="39">
        <v>2.778</v>
      </c>
      <c r="V279" s="40">
        <v>100</v>
      </c>
      <c r="W279" s="34">
        <v>15000</v>
      </c>
      <c r="X279" s="35">
        <v>1</v>
      </c>
      <c r="Y279" s="34">
        <v>15000</v>
      </c>
      <c r="Z279" s="44">
        <v>0</v>
      </c>
    </row>
    <row r="280" spans="1:26" s="1" customFormat="1" ht="11.25" hidden="1" customHeight="1" outlineLevel="3">
      <c r="A280" s="434" t="s">
        <v>583</v>
      </c>
      <c r="B280" s="434"/>
      <c r="C280" s="434"/>
      <c r="D280" s="434"/>
      <c r="E280" s="434"/>
      <c r="F280" s="434"/>
      <c r="G280" s="434"/>
      <c r="H280" s="434"/>
      <c r="I280" s="434"/>
      <c r="J280" s="434"/>
      <c r="K280" s="434"/>
      <c r="L280" s="434"/>
      <c r="M280" s="434"/>
      <c r="N280" s="434"/>
      <c r="O280" s="434"/>
      <c r="P280" s="434"/>
      <c r="Q280" s="434"/>
      <c r="R280" s="434"/>
      <c r="S280" s="434"/>
      <c r="T280" s="434"/>
      <c r="U280" s="434"/>
      <c r="V280" s="434"/>
      <c r="W280" s="34">
        <v>4500</v>
      </c>
      <c r="X280" s="35">
        <v>1</v>
      </c>
      <c r="Y280" s="34">
        <v>4500</v>
      </c>
      <c r="Z280" s="44">
        <v>0</v>
      </c>
    </row>
    <row r="281" spans="1:26" s="1" customFormat="1" ht="11.25" hidden="1" customHeight="1" outlineLevel="4">
      <c r="A281" s="435" t="s">
        <v>489</v>
      </c>
      <c r="B281" s="435"/>
      <c r="C281" s="435"/>
      <c r="D281" s="435"/>
      <c r="E281" s="435"/>
      <c r="F281" s="435"/>
      <c r="G281" s="435"/>
      <c r="H281" s="435"/>
      <c r="I281" s="435"/>
      <c r="J281" s="435"/>
      <c r="K281" s="435"/>
      <c r="L281" s="435"/>
      <c r="M281" s="435"/>
      <c r="N281" s="435"/>
      <c r="O281" s="435"/>
      <c r="P281" s="435"/>
      <c r="Q281" s="435"/>
      <c r="R281" s="435"/>
      <c r="S281" s="435"/>
      <c r="T281" s="435"/>
      <c r="U281" s="435"/>
      <c r="V281" s="435"/>
      <c r="W281" s="34">
        <v>4500</v>
      </c>
      <c r="X281" s="35">
        <v>1</v>
      </c>
      <c r="Y281" s="34">
        <v>4500</v>
      </c>
      <c r="Z281" s="44">
        <v>0</v>
      </c>
    </row>
    <row r="282" spans="1:26" s="1" customFormat="1" ht="11.25" hidden="1" customHeight="1" outlineLevel="5" collapsed="1">
      <c r="A282" s="436">
        <v>138</v>
      </c>
      <c r="B282" s="436"/>
      <c r="C282" s="437" t="s">
        <v>818</v>
      </c>
      <c r="D282" s="437"/>
      <c r="E282" s="437"/>
      <c r="F282" s="437"/>
      <c r="G282" s="437"/>
      <c r="H282" s="437"/>
      <c r="I282" s="437" t="s">
        <v>819</v>
      </c>
      <c r="J282" s="437"/>
      <c r="K282" s="437"/>
      <c r="L282" s="437"/>
      <c r="M282" s="36" t="s">
        <v>494</v>
      </c>
      <c r="N282" s="37">
        <v>4</v>
      </c>
      <c r="O282" s="437" t="s">
        <v>477</v>
      </c>
      <c r="P282" s="437"/>
      <c r="Q282" s="437"/>
      <c r="R282" s="38" t="s">
        <v>751</v>
      </c>
      <c r="S282" s="38" t="s">
        <v>460</v>
      </c>
      <c r="T282" s="35">
        <v>84</v>
      </c>
      <c r="U282" s="39">
        <v>1.19</v>
      </c>
      <c r="V282" s="40">
        <v>100</v>
      </c>
      <c r="W282" s="34">
        <v>4500</v>
      </c>
      <c r="X282" s="35">
        <v>1</v>
      </c>
      <c r="Y282" s="34">
        <v>4500</v>
      </c>
      <c r="Z282" s="44">
        <v>0</v>
      </c>
    </row>
    <row r="283" spans="1:26" s="1" customFormat="1" ht="11.25" hidden="1" customHeight="1" outlineLevel="2">
      <c r="A283" s="441" t="s">
        <v>597</v>
      </c>
      <c r="B283" s="441"/>
      <c r="C283" s="441"/>
      <c r="D283" s="441"/>
      <c r="E283" s="441"/>
      <c r="F283" s="441"/>
      <c r="G283" s="441"/>
      <c r="H283" s="441"/>
      <c r="I283" s="441"/>
      <c r="J283" s="441"/>
      <c r="K283" s="441"/>
      <c r="L283" s="441"/>
      <c r="M283" s="441"/>
      <c r="N283" s="441"/>
      <c r="O283" s="441"/>
      <c r="P283" s="441"/>
      <c r="Q283" s="441"/>
      <c r="R283" s="441"/>
      <c r="S283" s="441"/>
      <c r="T283" s="441"/>
      <c r="U283" s="441"/>
      <c r="V283" s="441"/>
      <c r="W283" s="32">
        <v>828233.03</v>
      </c>
      <c r="X283" s="33">
        <v>24</v>
      </c>
      <c r="Y283" s="32">
        <v>593094.78</v>
      </c>
      <c r="Z283" s="32">
        <v>235138.25</v>
      </c>
    </row>
    <row r="284" spans="1:26" s="1" customFormat="1" ht="11.25" hidden="1" customHeight="1" outlineLevel="3">
      <c r="A284" s="434" t="s">
        <v>472</v>
      </c>
      <c r="B284" s="434"/>
      <c r="C284" s="434"/>
      <c r="D284" s="434"/>
      <c r="E284" s="434"/>
      <c r="F284" s="434"/>
      <c r="G284" s="434"/>
      <c r="H284" s="434"/>
      <c r="I284" s="434"/>
      <c r="J284" s="434"/>
      <c r="K284" s="434"/>
      <c r="L284" s="434"/>
      <c r="M284" s="434"/>
      <c r="N284" s="434"/>
      <c r="O284" s="434"/>
      <c r="P284" s="434"/>
      <c r="Q284" s="434"/>
      <c r="R284" s="434"/>
      <c r="S284" s="434"/>
      <c r="T284" s="434"/>
      <c r="U284" s="434"/>
      <c r="V284" s="434"/>
      <c r="W284" s="34">
        <v>4055.22</v>
      </c>
      <c r="X284" s="35">
        <v>1</v>
      </c>
      <c r="Y284" s="34">
        <v>4055.22</v>
      </c>
      <c r="Z284" s="44">
        <v>0</v>
      </c>
    </row>
    <row r="285" spans="1:26" s="1" customFormat="1" ht="11.25" hidden="1" customHeight="1" outlineLevel="4">
      <c r="A285" s="435" t="s">
        <v>473</v>
      </c>
      <c r="B285" s="435"/>
      <c r="C285" s="435"/>
      <c r="D285" s="435"/>
      <c r="E285" s="435"/>
      <c r="F285" s="435"/>
      <c r="G285" s="435"/>
      <c r="H285" s="435"/>
      <c r="I285" s="435"/>
      <c r="J285" s="435"/>
      <c r="K285" s="435"/>
      <c r="L285" s="435"/>
      <c r="M285" s="435"/>
      <c r="N285" s="435"/>
      <c r="O285" s="435"/>
      <c r="P285" s="435"/>
      <c r="Q285" s="435"/>
      <c r="R285" s="435"/>
      <c r="S285" s="435"/>
      <c r="T285" s="435"/>
      <c r="U285" s="435"/>
      <c r="V285" s="435"/>
      <c r="W285" s="34">
        <v>4055.22</v>
      </c>
      <c r="X285" s="35">
        <v>1</v>
      </c>
      <c r="Y285" s="34">
        <v>4055.22</v>
      </c>
      <c r="Z285" s="44">
        <v>0</v>
      </c>
    </row>
    <row r="286" spans="1:26" s="1" customFormat="1" ht="11.25" hidden="1" customHeight="1" outlineLevel="5">
      <c r="A286" s="436">
        <v>139</v>
      </c>
      <c r="B286" s="436"/>
      <c r="C286" s="437" t="s">
        <v>820</v>
      </c>
      <c r="D286" s="437"/>
      <c r="E286" s="437"/>
      <c r="F286" s="437"/>
      <c r="G286" s="437"/>
      <c r="H286" s="437"/>
      <c r="I286" s="437" t="s">
        <v>821</v>
      </c>
      <c r="J286" s="437"/>
      <c r="K286" s="437"/>
      <c r="L286" s="437"/>
      <c r="M286" s="36" t="s">
        <v>687</v>
      </c>
      <c r="N286" s="37">
        <v>3</v>
      </c>
      <c r="O286" s="437" t="s">
        <v>477</v>
      </c>
      <c r="P286" s="437"/>
      <c r="Q286" s="437"/>
      <c r="R286" s="38" t="s">
        <v>652</v>
      </c>
      <c r="S286" s="38" t="s">
        <v>460</v>
      </c>
      <c r="T286" s="35">
        <v>60</v>
      </c>
      <c r="U286" s="39">
        <v>1.667</v>
      </c>
      <c r="V286" s="40">
        <v>100</v>
      </c>
      <c r="W286" s="34">
        <v>4055.22</v>
      </c>
      <c r="X286" s="35">
        <v>1</v>
      </c>
      <c r="Y286" s="34">
        <v>4055.22</v>
      </c>
      <c r="Z286" s="44">
        <v>0</v>
      </c>
    </row>
    <row r="287" spans="1:26" s="1" customFormat="1" ht="11.25" hidden="1" customHeight="1" outlineLevel="3">
      <c r="A287" s="434" t="s">
        <v>479</v>
      </c>
      <c r="B287" s="434"/>
      <c r="C287" s="434"/>
      <c r="D287" s="434"/>
      <c r="E287" s="434"/>
      <c r="F287" s="434"/>
      <c r="G287" s="434"/>
      <c r="H287" s="434"/>
      <c r="I287" s="434"/>
      <c r="J287" s="434"/>
      <c r="K287" s="434"/>
      <c r="L287" s="434"/>
      <c r="M287" s="434"/>
      <c r="N287" s="434"/>
      <c r="O287" s="434"/>
      <c r="P287" s="434"/>
      <c r="Q287" s="434"/>
      <c r="R287" s="434"/>
      <c r="S287" s="434"/>
      <c r="T287" s="434"/>
      <c r="U287" s="434"/>
      <c r="V287" s="434"/>
      <c r="W287" s="34">
        <v>7800</v>
      </c>
      <c r="X287" s="35">
        <v>1</v>
      </c>
      <c r="Y287" s="34">
        <v>7800</v>
      </c>
      <c r="Z287" s="44">
        <v>0</v>
      </c>
    </row>
    <row r="288" spans="1:26" s="1" customFormat="1" ht="11.25" hidden="1" customHeight="1" outlineLevel="4">
      <c r="A288" s="435"/>
      <c r="B288" s="435"/>
      <c r="C288" s="435"/>
      <c r="D288" s="435"/>
      <c r="E288" s="435"/>
      <c r="F288" s="435"/>
      <c r="G288" s="435"/>
      <c r="H288" s="435"/>
      <c r="I288" s="435"/>
      <c r="J288" s="435"/>
      <c r="K288" s="435"/>
      <c r="L288" s="435"/>
      <c r="M288" s="435"/>
      <c r="N288" s="435"/>
      <c r="O288" s="435"/>
      <c r="P288" s="435"/>
      <c r="Q288" s="435"/>
      <c r="R288" s="435"/>
      <c r="S288" s="435"/>
      <c r="T288" s="435"/>
      <c r="U288" s="435"/>
      <c r="V288" s="435"/>
      <c r="W288" s="34">
        <v>7800</v>
      </c>
      <c r="X288" s="35">
        <v>1</v>
      </c>
      <c r="Y288" s="34">
        <v>7800</v>
      </c>
      <c r="Z288" s="44">
        <v>0</v>
      </c>
    </row>
    <row r="289" spans="1:26" s="1" customFormat="1" ht="11.25" hidden="1" customHeight="1" outlineLevel="5">
      <c r="A289" s="436">
        <v>140</v>
      </c>
      <c r="B289" s="436"/>
      <c r="C289" s="437" t="s">
        <v>822</v>
      </c>
      <c r="D289" s="437"/>
      <c r="E289" s="437"/>
      <c r="F289" s="437"/>
      <c r="G289" s="437"/>
      <c r="H289" s="437"/>
      <c r="I289" s="437" t="s">
        <v>823</v>
      </c>
      <c r="J289" s="437"/>
      <c r="K289" s="437"/>
      <c r="L289" s="437"/>
      <c r="M289" s="36" t="s">
        <v>824</v>
      </c>
      <c r="N289" s="37">
        <v>4</v>
      </c>
      <c r="O289" s="437" t="s">
        <v>477</v>
      </c>
      <c r="P289" s="437"/>
      <c r="Q289" s="437"/>
      <c r="R289" s="38" t="s">
        <v>751</v>
      </c>
      <c r="S289" s="38" t="s">
        <v>460</v>
      </c>
      <c r="T289" s="35">
        <v>84</v>
      </c>
      <c r="U289" s="39">
        <v>1.19</v>
      </c>
      <c r="V289" s="40">
        <v>100</v>
      </c>
      <c r="W289" s="34">
        <v>7800</v>
      </c>
      <c r="X289" s="35">
        <v>1</v>
      </c>
      <c r="Y289" s="34">
        <v>7800</v>
      </c>
      <c r="Z289" s="44">
        <v>0</v>
      </c>
    </row>
    <row r="290" spans="1:26" s="1" customFormat="1" ht="11.25" hidden="1" customHeight="1" outlineLevel="3">
      <c r="A290" s="434" t="s">
        <v>453</v>
      </c>
      <c r="B290" s="434"/>
      <c r="C290" s="434"/>
      <c r="D290" s="434"/>
      <c r="E290" s="434"/>
      <c r="F290" s="434"/>
      <c r="G290" s="434"/>
      <c r="H290" s="434"/>
      <c r="I290" s="434"/>
      <c r="J290" s="434"/>
      <c r="K290" s="434"/>
      <c r="L290" s="434"/>
      <c r="M290" s="434"/>
      <c r="N290" s="434"/>
      <c r="O290" s="434"/>
      <c r="P290" s="434"/>
      <c r="Q290" s="434"/>
      <c r="R290" s="434"/>
      <c r="S290" s="434"/>
      <c r="T290" s="434"/>
      <c r="U290" s="434"/>
      <c r="V290" s="434"/>
      <c r="W290" s="34">
        <v>726644.83</v>
      </c>
      <c r="X290" s="35">
        <v>12</v>
      </c>
      <c r="Y290" s="34">
        <v>491506.58</v>
      </c>
      <c r="Z290" s="34">
        <v>235138.25</v>
      </c>
    </row>
    <row r="291" spans="1:26" s="1" customFormat="1" ht="11.25" hidden="1" customHeight="1" outlineLevel="4">
      <c r="A291" s="435" t="s">
        <v>454</v>
      </c>
      <c r="B291" s="435"/>
      <c r="C291" s="435"/>
      <c r="D291" s="435"/>
      <c r="E291" s="435"/>
      <c r="F291" s="435"/>
      <c r="G291" s="435"/>
      <c r="H291" s="435"/>
      <c r="I291" s="435"/>
      <c r="J291" s="435"/>
      <c r="K291" s="435"/>
      <c r="L291" s="435"/>
      <c r="M291" s="435"/>
      <c r="N291" s="435"/>
      <c r="O291" s="435"/>
      <c r="P291" s="435"/>
      <c r="Q291" s="435"/>
      <c r="R291" s="435"/>
      <c r="S291" s="435"/>
      <c r="T291" s="435"/>
      <c r="U291" s="435"/>
      <c r="V291" s="435"/>
      <c r="W291" s="34">
        <v>726644.83</v>
      </c>
      <c r="X291" s="35">
        <v>12</v>
      </c>
      <c r="Y291" s="34">
        <v>491506.58</v>
      </c>
      <c r="Z291" s="34">
        <v>235138.25</v>
      </c>
    </row>
    <row r="292" spans="1:26" s="1" customFormat="1" ht="11.25" hidden="1" customHeight="1" outlineLevel="5">
      <c r="A292" s="436">
        <v>141</v>
      </c>
      <c r="B292" s="436"/>
      <c r="C292" s="437" t="s">
        <v>825</v>
      </c>
      <c r="D292" s="437"/>
      <c r="E292" s="437"/>
      <c r="F292" s="437"/>
      <c r="G292" s="437"/>
      <c r="H292" s="437"/>
      <c r="I292" s="437" t="s">
        <v>826</v>
      </c>
      <c r="J292" s="437"/>
      <c r="K292" s="437"/>
      <c r="L292" s="437"/>
      <c r="M292" s="36" t="s">
        <v>827</v>
      </c>
      <c r="N292" s="37">
        <v>3</v>
      </c>
      <c r="O292" s="437" t="s">
        <v>477</v>
      </c>
      <c r="P292" s="437"/>
      <c r="Q292" s="437"/>
      <c r="R292" s="38" t="s">
        <v>828</v>
      </c>
      <c r="S292" s="38" t="s">
        <v>460</v>
      </c>
      <c r="T292" s="35">
        <v>60</v>
      </c>
      <c r="U292" s="39">
        <v>1.667</v>
      </c>
      <c r="V292" s="40">
        <v>100</v>
      </c>
      <c r="W292" s="34">
        <v>7500</v>
      </c>
      <c r="X292" s="35">
        <v>1</v>
      </c>
      <c r="Y292" s="34">
        <v>7500</v>
      </c>
      <c r="Z292" s="44">
        <v>0</v>
      </c>
    </row>
    <row r="293" spans="1:26" s="1" customFormat="1" ht="11.25" hidden="1" customHeight="1" outlineLevel="5">
      <c r="A293" s="436">
        <v>142</v>
      </c>
      <c r="B293" s="436"/>
      <c r="C293" s="437" t="s">
        <v>829</v>
      </c>
      <c r="D293" s="437"/>
      <c r="E293" s="437"/>
      <c r="F293" s="437"/>
      <c r="G293" s="437"/>
      <c r="H293" s="437"/>
      <c r="I293" s="437" t="s">
        <v>830</v>
      </c>
      <c r="J293" s="437"/>
      <c r="K293" s="437"/>
      <c r="L293" s="437"/>
      <c r="M293" s="36" t="s">
        <v>831</v>
      </c>
      <c r="N293" s="37">
        <v>4</v>
      </c>
      <c r="O293" s="437" t="s">
        <v>458</v>
      </c>
      <c r="P293" s="437"/>
      <c r="Q293" s="437"/>
      <c r="R293" s="38" t="s">
        <v>832</v>
      </c>
      <c r="S293" s="38" t="s">
        <v>460</v>
      </c>
      <c r="T293" s="35">
        <v>84</v>
      </c>
      <c r="U293" s="39">
        <v>1.19</v>
      </c>
      <c r="V293" s="40">
        <v>30.95</v>
      </c>
      <c r="W293" s="34">
        <v>58661</v>
      </c>
      <c r="X293" s="35">
        <v>1</v>
      </c>
      <c r="Y293" s="34">
        <v>18157.099999999999</v>
      </c>
      <c r="Z293" s="34">
        <v>40503.9</v>
      </c>
    </row>
    <row r="294" spans="1:26" s="1" customFormat="1" ht="11.25" hidden="1" customHeight="1" outlineLevel="5">
      <c r="A294" s="436">
        <v>143</v>
      </c>
      <c r="B294" s="436"/>
      <c r="C294" s="437" t="s">
        <v>833</v>
      </c>
      <c r="D294" s="437"/>
      <c r="E294" s="437"/>
      <c r="F294" s="437"/>
      <c r="G294" s="437"/>
      <c r="H294" s="437"/>
      <c r="I294" s="437" t="s">
        <v>834</v>
      </c>
      <c r="J294" s="437"/>
      <c r="K294" s="437"/>
      <c r="L294" s="437"/>
      <c r="M294" s="36" t="s">
        <v>835</v>
      </c>
      <c r="N294" s="37">
        <v>5</v>
      </c>
      <c r="O294" s="437" t="s">
        <v>477</v>
      </c>
      <c r="P294" s="437"/>
      <c r="Q294" s="437"/>
      <c r="R294" s="38" t="s">
        <v>836</v>
      </c>
      <c r="S294" s="38" t="s">
        <v>460</v>
      </c>
      <c r="T294" s="35">
        <v>120</v>
      </c>
      <c r="U294" s="39">
        <v>0.83299999999999996</v>
      </c>
      <c r="V294" s="40">
        <v>100</v>
      </c>
      <c r="W294" s="34">
        <v>3274</v>
      </c>
      <c r="X294" s="35">
        <v>1</v>
      </c>
      <c r="Y294" s="34">
        <v>3274</v>
      </c>
      <c r="Z294" s="44">
        <v>0</v>
      </c>
    </row>
    <row r="295" spans="1:26" s="1" customFormat="1" ht="11.25" hidden="1" customHeight="1" outlineLevel="5">
      <c r="A295" s="436">
        <v>144</v>
      </c>
      <c r="B295" s="436"/>
      <c r="C295" s="437" t="s">
        <v>837</v>
      </c>
      <c r="D295" s="437"/>
      <c r="E295" s="437"/>
      <c r="F295" s="437"/>
      <c r="G295" s="437"/>
      <c r="H295" s="437"/>
      <c r="I295" s="437" t="s">
        <v>838</v>
      </c>
      <c r="J295" s="437"/>
      <c r="K295" s="437"/>
      <c r="L295" s="437"/>
      <c r="M295" s="36" t="s">
        <v>839</v>
      </c>
      <c r="N295" s="37">
        <v>4</v>
      </c>
      <c r="O295" s="437" t="s">
        <v>477</v>
      </c>
      <c r="P295" s="437"/>
      <c r="Q295" s="437"/>
      <c r="R295" s="38" t="s">
        <v>751</v>
      </c>
      <c r="S295" s="38" t="s">
        <v>460</v>
      </c>
      <c r="T295" s="35">
        <v>84</v>
      </c>
      <c r="U295" s="39">
        <v>1.19</v>
      </c>
      <c r="V295" s="40">
        <v>100</v>
      </c>
      <c r="W295" s="34">
        <v>4000</v>
      </c>
      <c r="X295" s="35">
        <v>1</v>
      </c>
      <c r="Y295" s="34">
        <v>4000</v>
      </c>
      <c r="Z295" s="44">
        <v>0</v>
      </c>
    </row>
    <row r="296" spans="1:26" s="1" customFormat="1" ht="11.25" hidden="1" customHeight="1" outlineLevel="5">
      <c r="A296" s="436">
        <v>145</v>
      </c>
      <c r="B296" s="436"/>
      <c r="C296" s="437" t="s">
        <v>829</v>
      </c>
      <c r="D296" s="437"/>
      <c r="E296" s="437"/>
      <c r="F296" s="437"/>
      <c r="G296" s="437"/>
      <c r="H296" s="437"/>
      <c r="I296" s="437" t="s">
        <v>840</v>
      </c>
      <c r="J296" s="437"/>
      <c r="K296" s="437"/>
      <c r="L296" s="437"/>
      <c r="M296" s="36" t="s">
        <v>831</v>
      </c>
      <c r="N296" s="37">
        <v>4</v>
      </c>
      <c r="O296" s="437" t="s">
        <v>458</v>
      </c>
      <c r="P296" s="437"/>
      <c r="Q296" s="437"/>
      <c r="R296" s="38" t="s">
        <v>832</v>
      </c>
      <c r="S296" s="38" t="s">
        <v>460</v>
      </c>
      <c r="T296" s="35">
        <v>84</v>
      </c>
      <c r="U296" s="39">
        <v>1.19</v>
      </c>
      <c r="V296" s="40">
        <v>30.95</v>
      </c>
      <c r="W296" s="34">
        <v>45011</v>
      </c>
      <c r="X296" s="35">
        <v>1</v>
      </c>
      <c r="Y296" s="34">
        <v>13932.1</v>
      </c>
      <c r="Z296" s="34">
        <v>31078.9</v>
      </c>
    </row>
    <row r="297" spans="1:26" s="1" customFormat="1" ht="11.25" hidden="1" customHeight="1" outlineLevel="5">
      <c r="A297" s="436">
        <v>146</v>
      </c>
      <c r="B297" s="436"/>
      <c r="C297" s="437" t="s">
        <v>841</v>
      </c>
      <c r="D297" s="437"/>
      <c r="E297" s="437"/>
      <c r="F297" s="437"/>
      <c r="G297" s="437"/>
      <c r="H297" s="437"/>
      <c r="I297" s="437" t="s">
        <v>842</v>
      </c>
      <c r="J297" s="437"/>
      <c r="K297" s="437"/>
      <c r="L297" s="437"/>
      <c r="M297" s="36" t="s">
        <v>843</v>
      </c>
      <c r="N297" s="37">
        <v>3</v>
      </c>
      <c r="O297" s="437" t="s">
        <v>477</v>
      </c>
      <c r="P297" s="437"/>
      <c r="Q297" s="437"/>
      <c r="R297" s="38" t="s">
        <v>828</v>
      </c>
      <c r="S297" s="38" t="s">
        <v>460</v>
      </c>
      <c r="T297" s="35">
        <v>60</v>
      </c>
      <c r="U297" s="39">
        <v>1.667</v>
      </c>
      <c r="V297" s="40">
        <v>100</v>
      </c>
      <c r="W297" s="34">
        <v>7500</v>
      </c>
      <c r="X297" s="35">
        <v>1</v>
      </c>
      <c r="Y297" s="34">
        <v>7500</v>
      </c>
      <c r="Z297" s="44">
        <v>0</v>
      </c>
    </row>
    <row r="298" spans="1:26" s="1" customFormat="1" ht="11.25" hidden="1" customHeight="1" outlineLevel="5">
      <c r="A298" s="436">
        <v>147</v>
      </c>
      <c r="B298" s="436"/>
      <c r="C298" s="437" t="s">
        <v>844</v>
      </c>
      <c r="D298" s="437"/>
      <c r="E298" s="437"/>
      <c r="F298" s="437"/>
      <c r="G298" s="437"/>
      <c r="H298" s="437"/>
      <c r="I298" s="437" t="s">
        <v>845</v>
      </c>
      <c r="J298" s="437"/>
      <c r="K298" s="437"/>
      <c r="L298" s="437"/>
      <c r="M298" s="36" t="s">
        <v>846</v>
      </c>
      <c r="N298" s="37">
        <v>2</v>
      </c>
      <c r="O298" s="437" t="s">
        <v>477</v>
      </c>
      <c r="P298" s="437"/>
      <c r="Q298" s="437"/>
      <c r="R298" s="38" t="s">
        <v>847</v>
      </c>
      <c r="S298" s="38" t="s">
        <v>460</v>
      </c>
      <c r="T298" s="35">
        <v>36</v>
      </c>
      <c r="U298" s="39">
        <v>2.778</v>
      </c>
      <c r="V298" s="40">
        <v>100</v>
      </c>
      <c r="W298" s="34">
        <v>8140</v>
      </c>
      <c r="X298" s="35">
        <v>1</v>
      </c>
      <c r="Y298" s="34">
        <v>8140</v>
      </c>
      <c r="Z298" s="44">
        <v>0</v>
      </c>
    </row>
    <row r="299" spans="1:26" s="1" customFormat="1" ht="21.75" hidden="1" customHeight="1" outlineLevel="5">
      <c r="A299" s="436">
        <v>148</v>
      </c>
      <c r="B299" s="436"/>
      <c r="C299" s="437" t="s">
        <v>848</v>
      </c>
      <c r="D299" s="437"/>
      <c r="E299" s="437"/>
      <c r="F299" s="437"/>
      <c r="G299" s="437"/>
      <c r="H299" s="437"/>
      <c r="I299" s="437" t="s">
        <v>849</v>
      </c>
      <c r="J299" s="437"/>
      <c r="K299" s="437"/>
      <c r="L299" s="437"/>
      <c r="M299" s="36" t="s">
        <v>850</v>
      </c>
      <c r="N299" s="37">
        <v>4</v>
      </c>
      <c r="O299" s="437" t="s">
        <v>458</v>
      </c>
      <c r="P299" s="437"/>
      <c r="Q299" s="437"/>
      <c r="R299" s="38" t="s">
        <v>851</v>
      </c>
      <c r="S299" s="38" t="s">
        <v>460</v>
      </c>
      <c r="T299" s="35">
        <v>84</v>
      </c>
      <c r="U299" s="39">
        <v>1.19</v>
      </c>
      <c r="V299" s="40">
        <v>67.42</v>
      </c>
      <c r="W299" s="34">
        <v>501983.47</v>
      </c>
      <c r="X299" s="35">
        <v>1</v>
      </c>
      <c r="Y299" s="34">
        <v>338428.02</v>
      </c>
      <c r="Z299" s="34">
        <v>163555.45000000001</v>
      </c>
    </row>
    <row r="300" spans="1:26" s="1" customFormat="1" ht="11.25" hidden="1" customHeight="1" outlineLevel="5">
      <c r="A300" s="436">
        <v>149</v>
      </c>
      <c r="B300" s="436"/>
      <c r="C300" s="437" t="s">
        <v>852</v>
      </c>
      <c r="D300" s="437"/>
      <c r="E300" s="437"/>
      <c r="F300" s="437"/>
      <c r="G300" s="437"/>
      <c r="H300" s="437"/>
      <c r="I300" s="437" t="s">
        <v>853</v>
      </c>
      <c r="J300" s="437"/>
      <c r="K300" s="437"/>
      <c r="L300" s="437"/>
      <c r="M300" s="36" t="s">
        <v>600</v>
      </c>
      <c r="N300" s="37">
        <v>3</v>
      </c>
      <c r="O300" s="437" t="s">
        <v>458</v>
      </c>
      <c r="P300" s="437"/>
      <c r="Q300" s="437"/>
      <c r="R300" s="38" t="s">
        <v>854</v>
      </c>
      <c r="S300" s="38" t="s">
        <v>460</v>
      </c>
      <c r="T300" s="35">
        <v>60</v>
      </c>
      <c r="U300" s="39">
        <v>8.3330000000000002</v>
      </c>
      <c r="V300" s="40">
        <v>100</v>
      </c>
      <c r="W300" s="34">
        <v>32075</v>
      </c>
      <c r="X300" s="35">
        <v>1</v>
      </c>
      <c r="Y300" s="34">
        <v>32075</v>
      </c>
      <c r="Z300" s="44">
        <v>0</v>
      </c>
    </row>
    <row r="301" spans="1:26" s="1" customFormat="1" ht="11.25" hidden="1" customHeight="1" outlineLevel="5">
      <c r="A301" s="436">
        <v>150</v>
      </c>
      <c r="B301" s="436"/>
      <c r="C301" s="437" t="s">
        <v>855</v>
      </c>
      <c r="D301" s="437"/>
      <c r="E301" s="437"/>
      <c r="F301" s="437"/>
      <c r="G301" s="437"/>
      <c r="H301" s="437"/>
      <c r="I301" s="437" t="s">
        <v>856</v>
      </c>
      <c r="J301" s="437"/>
      <c r="K301" s="437"/>
      <c r="L301" s="437"/>
      <c r="M301" s="36" t="s">
        <v>687</v>
      </c>
      <c r="N301" s="37">
        <v>3</v>
      </c>
      <c r="O301" s="437" t="s">
        <v>477</v>
      </c>
      <c r="P301" s="437"/>
      <c r="Q301" s="437"/>
      <c r="R301" s="38" t="s">
        <v>459</v>
      </c>
      <c r="S301" s="38" t="s">
        <v>460</v>
      </c>
      <c r="T301" s="35">
        <v>60</v>
      </c>
      <c r="U301" s="39">
        <v>1.667</v>
      </c>
      <c r="V301" s="40">
        <v>100</v>
      </c>
      <c r="W301" s="34">
        <v>10500.36</v>
      </c>
      <c r="X301" s="35">
        <v>1</v>
      </c>
      <c r="Y301" s="34">
        <v>10500.36</v>
      </c>
      <c r="Z301" s="44">
        <v>0</v>
      </c>
    </row>
    <row r="302" spans="1:26" s="1" customFormat="1" ht="11.25" hidden="1" customHeight="1" outlineLevel="5">
      <c r="A302" s="436">
        <v>151</v>
      </c>
      <c r="B302" s="436"/>
      <c r="C302" s="437" t="s">
        <v>857</v>
      </c>
      <c r="D302" s="437"/>
      <c r="E302" s="437"/>
      <c r="F302" s="437"/>
      <c r="G302" s="437"/>
      <c r="H302" s="437"/>
      <c r="I302" s="437" t="s">
        <v>858</v>
      </c>
      <c r="J302" s="437"/>
      <c r="K302" s="437"/>
      <c r="L302" s="437"/>
      <c r="M302" s="36" t="s">
        <v>850</v>
      </c>
      <c r="N302" s="37">
        <v>4</v>
      </c>
      <c r="O302" s="437" t="s">
        <v>477</v>
      </c>
      <c r="P302" s="437"/>
      <c r="Q302" s="437"/>
      <c r="R302" s="38" t="s">
        <v>859</v>
      </c>
      <c r="S302" s="38" t="s">
        <v>460</v>
      </c>
      <c r="T302" s="35">
        <v>84</v>
      </c>
      <c r="U302" s="39">
        <v>1.19</v>
      </c>
      <c r="V302" s="40">
        <v>100</v>
      </c>
      <c r="W302" s="34">
        <v>40000</v>
      </c>
      <c r="X302" s="35">
        <v>1</v>
      </c>
      <c r="Y302" s="34">
        <v>40000</v>
      </c>
      <c r="Z302" s="44">
        <v>0</v>
      </c>
    </row>
    <row r="303" spans="1:26" s="1" customFormat="1" ht="11.25" hidden="1" customHeight="1" outlineLevel="5">
      <c r="A303" s="436">
        <v>152</v>
      </c>
      <c r="B303" s="436"/>
      <c r="C303" s="437" t="s">
        <v>860</v>
      </c>
      <c r="D303" s="437"/>
      <c r="E303" s="437"/>
      <c r="F303" s="437"/>
      <c r="G303" s="437"/>
      <c r="H303" s="437"/>
      <c r="I303" s="437" t="s">
        <v>861</v>
      </c>
      <c r="J303" s="437"/>
      <c r="K303" s="437"/>
      <c r="L303" s="437"/>
      <c r="M303" s="36" t="s">
        <v>846</v>
      </c>
      <c r="N303" s="37">
        <v>2</v>
      </c>
      <c r="O303" s="437" t="s">
        <v>477</v>
      </c>
      <c r="P303" s="437"/>
      <c r="Q303" s="437"/>
      <c r="R303" s="38" t="s">
        <v>862</v>
      </c>
      <c r="S303" s="38" t="s">
        <v>460</v>
      </c>
      <c r="T303" s="35">
        <v>36</v>
      </c>
      <c r="U303" s="39">
        <v>2.778</v>
      </c>
      <c r="V303" s="40">
        <v>100</v>
      </c>
      <c r="W303" s="34">
        <v>8000</v>
      </c>
      <c r="X303" s="35">
        <v>1</v>
      </c>
      <c r="Y303" s="34">
        <v>8000</v>
      </c>
      <c r="Z303" s="44">
        <v>0</v>
      </c>
    </row>
    <row r="304" spans="1:26" s="1" customFormat="1" ht="11.25" hidden="1" customHeight="1" outlineLevel="3">
      <c r="A304" s="434" t="s">
        <v>506</v>
      </c>
      <c r="B304" s="434"/>
      <c r="C304" s="434"/>
      <c r="D304" s="434"/>
      <c r="E304" s="434"/>
      <c r="F304" s="434"/>
      <c r="G304" s="434"/>
      <c r="H304" s="434"/>
      <c r="I304" s="434"/>
      <c r="J304" s="434"/>
      <c r="K304" s="434"/>
      <c r="L304" s="434"/>
      <c r="M304" s="434"/>
      <c r="N304" s="434"/>
      <c r="O304" s="434"/>
      <c r="P304" s="434"/>
      <c r="Q304" s="434"/>
      <c r="R304" s="434"/>
      <c r="S304" s="434"/>
      <c r="T304" s="434"/>
      <c r="U304" s="434"/>
      <c r="V304" s="434"/>
      <c r="W304" s="34">
        <v>24192</v>
      </c>
      <c r="X304" s="35">
        <v>1</v>
      </c>
      <c r="Y304" s="34">
        <v>24192</v>
      </c>
      <c r="Z304" s="44">
        <v>0</v>
      </c>
    </row>
    <row r="305" spans="1:26" s="1" customFormat="1" ht="11.25" hidden="1" customHeight="1" outlineLevel="4">
      <c r="A305" s="435"/>
      <c r="B305" s="435"/>
      <c r="C305" s="435"/>
      <c r="D305" s="435"/>
      <c r="E305" s="435"/>
      <c r="F305" s="435"/>
      <c r="G305" s="435"/>
      <c r="H305" s="435"/>
      <c r="I305" s="435"/>
      <c r="J305" s="435"/>
      <c r="K305" s="435"/>
      <c r="L305" s="435"/>
      <c r="M305" s="435"/>
      <c r="N305" s="435"/>
      <c r="O305" s="435"/>
      <c r="P305" s="435"/>
      <c r="Q305" s="435"/>
      <c r="R305" s="435"/>
      <c r="S305" s="435"/>
      <c r="T305" s="435"/>
      <c r="U305" s="435"/>
      <c r="V305" s="435"/>
      <c r="W305" s="34">
        <v>24192</v>
      </c>
      <c r="X305" s="35">
        <v>1</v>
      </c>
      <c r="Y305" s="34">
        <v>24192</v>
      </c>
      <c r="Z305" s="44">
        <v>0</v>
      </c>
    </row>
    <row r="306" spans="1:26" s="1" customFormat="1" ht="11.25" hidden="1" customHeight="1" outlineLevel="5">
      <c r="A306" s="436">
        <v>153</v>
      </c>
      <c r="B306" s="436"/>
      <c r="C306" s="437" t="s">
        <v>863</v>
      </c>
      <c r="D306" s="437"/>
      <c r="E306" s="437"/>
      <c r="F306" s="437"/>
      <c r="G306" s="437"/>
      <c r="H306" s="437"/>
      <c r="I306" s="437" t="s">
        <v>864</v>
      </c>
      <c r="J306" s="437"/>
      <c r="K306" s="437"/>
      <c r="L306" s="437"/>
      <c r="M306" s="36" t="s">
        <v>482</v>
      </c>
      <c r="N306" s="37">
        <v>2</v>
      </c>
      <c r="O306" s="437" t="s">
        <v>458</v>
      </c>
      <c r="P306" s="437"/>
      <c r="Q306" s="437"/>
      <c r="R306" s="38" t="s">
        <v>464</v>
      </c>
      <c r="S306" s="38" t="s">
        <v>460</v>
      </c>
      <c r="T306" s="35">
        <v>36</v>
      </c>
      <c r="U306" s="39">
        <v>100</v>
      </c>
      <c r="V306" s="40">
        <v>100</v>
      </c>
      <c r="W306" s="34">
        <v>24192</v>
      </c>
      <c r="X306" s="35">
        <v>1</v>
      </c>
      <c r="Y306" s="34">
        <v>24192</v>
      </c>
      <c r="Z306" s="44">
        <v>0</v>
      </c>
    </row>
    <row r="307" spans="1:26" s="1" customFormat="1" ht="11.25" hidden="1" customHeight="1" outlineLevel="3">
      <c r="A307" s="434" t="s">
        <v>512</v>
      </c>
      <c r="B307" s="434"/>
      <c r="C307" s="434"/>
      <c r="D307" s="434"/>
      <c r="E307" s="434"/>
      <c r="F307" s="434"/>
      <c r="G307" s="434"/>
      <c r="H307" s="434"/>
      <c r="I307" s="434"/>
      <c r="J307" s="434"/>
      <c r="K307" s="434"/>
      <c r="L307" s="434"/>
      <c r="M307" s="434"/>
      <c r="N307" s="434"/>
      <c r="O307" s="434"/>
      <c r="P307" s="434"/>
      <c r="Q307" s="434"/>
      <c r="R307" s="434"/>
      <c r="S307" s="434"/>
      <c r="T307" s="434"/>
      <c r="U307" s="434"/>
      <c r="V307" s="434"/>
      <c r="W307" s="34">
        <v>45718</v>
      </c>
      <c r="X307" s="35">
        <v>5</v>
      </c>
      <c r="Y307" s="34">
        <v>45718</v>
      </c>
      <c r="Z307" s="44">
        <v>0</v>
      </c>
    </row>
    <row r="308" spans="1:26" s="1" customFormat="1" ht="11.25" hidden="1" customHeight="1" outlineLevel="4">
      <c r="A308" s="435" t="s">
        <v>489</v>
      </c>
      <c r="B308" s="435"/>
      <c r="C308" s="435"/>
      <c r="D308" s="435"/>
      <c r="E308" s="435"/>
      <c r="F308" s="435"/>
      <c r="G308" s="435"/>
      <c r="H308" s="435"/>
      <c r="I308" s="435"/>
      <c r="J308" s="435"/>
      <c r="K308" s="435"/>
      <c r="L308" s="435"/>
      <c r="M308" s="435"/>
      <c r="N308" s="435"/>
      <c r="O308" s="435"/>
      <c r="P308" s="435"/>
      <c r="Q308" s="435"/>
      <c r="R308" s="435"/>
      <c r="S308" s="435"/>
      <c r="T308" s="435"/>
      <c r="U308" s="435"/>
      <c r="V308" s="435"/>
      <c r="W308" s="34">
        <v>45718</v>
      </c>
      <c r="X308" s="35">
        <v>5</v>
      </c>
      <c r="Y308" s="34">
        <v>45718</v>
      </c>
      <c r="Z308" s="44">
        <v>0</v>
      </c>
    </row>
    <row r="309" spans="1:26" s="1" customFormat="1" ht="11.25" hidden="1" customHeight="1" outlineLevel="5">
      <c r="A309" s="436">
        <v>154</v>
      </c>
      <c r="B309" s="436"/>
      <c r="C309" s="437" t="s">
        <v>865</v>
      </c>
      <c r="D309" s="437"/>
      <c r="E309" s="437"/>
      <c r="F309" s="437"/>
      <c r="G309" s="437"/>
      <c r="H309" s="437"/>
      <c r="I309" s="437" t="s">
        <v>866</v>
      </c>
      <c r="J309" s="437"/>
      <c r="K309" s="437"/>
      <c r="L309" s="437"/>
      <c r="M309" s="36" t="s">
        <v>639</v>
      </c>
      <c r="N309" s="37">
        <v>3</v>
      </c>
      <c r="O309" s="437" t="s">
        <v>477</v>
      </c>
      <c r="P309" s="437"/>
      <c r="Q309" s="437"/>
      <c r="R309" s="38" t="s">
        <v>660</v>
      </c>
      <c r="S309" s="38" t="s">
        <v>460</v>
      </c>
      <c r="T309" s="35">
        <v>60</v>
      </c>
      <c r="U309" s="39">
        <v>1.667</v>
      </c>
      <c r="V309" s="40">
        <v>100</v>
      </c>
      <c r="W309" s="34">
        <v>13946</v>
      </c>
      <c r="X309" s="35">
        <v>1</v>
      </c>
      <c r="Y309" s="34">
        <v>13946</v>
      </c>
      <c r="Z309" s="44">
        <v>0</v>
      </c>
    </row>
    <row r="310" spans="1:26" s="1" customFormat="1" ht="11.25" hidden="1" customHeight="1" outlineLevel="5">
      <c r="A310" s="436">
        <v>155</v>
      </c>
      <c r="B310" s="436"/>
      <c r="C310" s="437" t="s">
        <v>637</v>
      </c>
      <c r="D310" s="437"/>
      <c r="E310" s="437"/>
      <c r="F310" s="437"/>
      <c r="G310" s="437"/>
      <c r="H310" s="437"/>
      <c r="I310" s="437" t="s">
        <v>867</v>
      </c>
      <c r="J310" s="437"/>
      <c r="K310" s="437"/>
      <c r="L310" s="437"/>
      <c r="M310" s="36" t="s">
        <v>639</v>
      </c>
      <c r="N310" s="37">
        <v>3</v>
      </c>
      <c r="O310" s="437" t="s">
        <v>477</v>
      </c>
      <c r="P310" s="437"/>
      <c r="Q310" s="437"/>
      <c r="R310" s="38" t="s">
        <v>660</v>
      </c>
      <c r="S310" s="38" t="s">
        <v>460</v>
      </c>
      <c r="T310" s="35">
        <v>60</v>
      </c>
      <c r="U310" s="39">
        <v>1.667</v>
      </c>
      <c r="V310" s="40">
        <v>100</v>
      </c>
      <c r="W310" s="34">
        <v>7943</v>
      </c>
      <c r="X310" s="35">
        <v>1</v>
      </c>
      <c r="Y310" s="34">
        <v>7943</v>
      </c>
      <c r="Z310" s="44">
        <v>0</v>
      </c>
    </row>
    <row r="311" spans="1:26" s="1" customFormat="1" ht="11.25" hidden="1" customHeight="1" outlineLevel="5">
      <c r="A311" s="436">
        <v>156</v>
      </c>
      <c r="B311" s="436"/>
      <c r="C311" s="437" t="s">
        <v>637</v>
      </c>
      <c r="D311" s="437"/>
      <c r="E311" s="437"/>
      <c r="F311" s="437"/>
      <c r="G311" s="437"/>
      <c r="H311" s="437"/>
      <c r="I311" s="437" t="s">
        <v>868</v>
      </c>
      <c r="J311" s="437"/>
      <c r="K311" s="437"/>
      <c r="L311" s="437"/>
      <c r="M311" s="36" t="s">
        <v>639</v>
      </c>
      <c r="N311" s="37">
        <v>3</v>
      </c>
      <c r="O311" s="437" t="s">
        <v>477</v>
      </c>
      <c r="P311" s="437"/>
      <c r="Q311" s="437"/>
      <c r="R311" s="38" t="s">
        <v>660</v>
      </c>
      <c r="S311" s="38" t="s">
        <v>460</v>
      </c>
      <c r="T311" s="35">
        <v>60</v>
      </c>
      <c r="U311" s="39">
        <v>1.667</v>
      </c>
      <c r="V311" s="40">
        <v>100</v>
      </c>
      <c r="W311" s="34">
        <v>7943</v>
      </c>
      <c r="X311" s="35">
        <v>1</v>
      </c>
      <c r="Y311" s="34">
        <v>7943</v>
      </c>
      <c r="Z311" s="44">
        <v>0</v>
      </c>
    </row>
    <row r="312" spans="1:26" s="1" customFormat="1" ht="11.25" hidden="1" customHeight="1" outlineLevel="5">
      <c r="A312" s="436">
        <v>157</v>
      </c>
      <c r="B312" s="436"/>
      <c r="C312" s="437" t="s">
        <v>637</v>
      </c>
      <c r="D312" s="437"/>
      <c r="E312" s="437"/>
      <c r="F312" s="437"/>
      <c r="G312" s="437"/>
      <c r="H312" s="437"/>
      <c r="I312" s="437" t="s">
        <v>869</v>
      </c>
      <c r="J312" s="437"/>
      <c r="K312" s="437"/>
      <c r="L312" s="437"/>
      <c r="M312" s="36" t="s">
        <v>639</v>
      </c>
      <c r="N312" s="37">
        <v>3</v>
      </c>
      <c r="O312" s="437" t="s">
        <v>477</v>
      </c>
      <c r="P312" s="437"/>
      <c r="Q312" s="437"/>
      <c r="R312" s="38" t="s">
        <v>660</v>
      </c>
      <c r="S312" s="38" t="s">
        <v>460</v>
      </c>
      <c r="T312" s="35">
        <v>60</v>
      </c>
      <c r="U312" s="39">
        <v>1.667</v>
      </c>
      <c r="V312" s="40">
        <v>100</v>
      </c>
      <c r="W312" s="34">
        <v>7943</v>
      </c>
      <c r="X312" s="35">
        <v>1</v>
      </c>
      <c r="Y312" s="34">
        <v>7943</v>
      </c>
      <c r="Z312" s="44">
        <v>0</v>
      </c>
    </row>
    <row r="313" spans="1:26" s="1" customFormat="1" ht="11.25" hidden="1" customHeight="1" outlineLevel="5">
      <c r="A313" s="436">
        <v>158</v>
      </c>
      <c r="B313" s="436"/>
      <c r="C313" s="437" t="s">
        <v>637</v>
      </c>
      <c r="D313" s="437"/>
      <c r="E313" s="437"/>
      <c r="F313" s="437"/>
      <c r="G313" s="437"/>
      <c r="H313" s="437"/>
      <c r="I313" s="437" t="s">
        <v>870</v>
      </c>
      <c r="J313" s="437"/>
      <c r="K313" s="437"/>
      <c r="L313" s="437"/>
      <c r="M313" s="36" t="s">
        <v>639</v>
      </c>
      <c r="N313" s="37">
        <v>3</v>
      </c>
      <c r="O313" s="437" t="s">
        <v>477</v>
      </c>
      <c r="P313" s="437"/>
      <c r="Q313" s="437"/>
      <c r="R313" s="38" t="s">
        <v>660</v>
      </c>
      <c r="S313" s="38" t="s">
        <v>460</v>
      </c>
      <c r="T313" s="35">
        <v>60</v>
      </c>
      <c r="U313" s="39">
        <v>1.667</v>
      </c>
      <c r="V313" s="40">
        <v>100</v>
      </c>
      <c r="W313" s="34">
        <v>7943</v>
      </c>
      <c r="X313" s="35">
        <v>1</v>
      </c>
      <c r="Y313" s="34">
        <v>7943</v>
      </c>
      <c r="Z313" s="44">
        <v>0</v>
      </c>
    </row>
    <row r="314" spans="1:26" s="1" customFormat="1" ht="11.25" hidden="1" customHeight="1" outlineLevel="3">
      <c r="A314" s="434" t="s">
        <v>792</v>
      </c>
      <c r="B314" s="434"/>
      <c r="C314" s="434"/>
      <c r="D314" s="434"/>
      <c r="E314" s="434"/>
      <c r="F314" s="434"/>
      <c r="G314" s="434"/>
      <c r="H314" s="434"/>
      <c r="I314" s="434"/>
      <c r="J314" s="434"/>
      <c r="K314" s="434"/>
      <c r="L314" s="434"/>
      <c r="M314" s="434"/>
      <c r="N314" s="434"/>
      <c r="O314" s="434"/>
      <c r="P314" s="434"/>
      <c r="Q314" s="434"/>
      <c r="R314" s="434"/>
      <c r="S314" s="434"/>
      <c r="T314" s="434"/>
      <c r="U314" s="434"/>
      <c r="V314" s="434"/>
      <c r="W314" s="34">
        <v>6608.98</v>
      </c>
      <c r="X314" s="35">
        <v>1</v>
      </c>
      <c r="Y314" s="34">
        <v>6608.98</v>
      </c>
      <c r="Z314" s="44">
        <v>0</v>
      </c>
    </row>
    <row r="315" spans="1:26" s="1" customFormat="1" ht="11.25" hidden="1" customHeight="1" outlineLevel="4">
      <c r="A315" s="435" t="s">
        <v>793</v>
      </c>
      <c r="B315" s="435"/>
      <c r="C315" s="435"/>
      <c r="D315" s="435"/>
      <c r="E315" s="435"/>
      <c r="F315" s="435"/>
      <c r="G315" s="435"/>
      <c r="H315" s="435"/>
      <c r="I315" s="435"/>
      <c r="J315" s="435"/>
      <c r="K315" s="435"/>
      <c r="L315" s="435"/>
      <c r="M315" s="435"/>
      <c r="N315" s="435"/>
      <c r="O315" s="435"/>
      <c r="P315" s="435"/>
      <c r="Q315" s="435"/>
      <c r="R315" s="435"/>
      <c r="S315" s="435"/>
      <c r="T315" s="435"/>
      <c r="U315" s="435"/>
      <c r="V315" s="435"/>
      <c r="W315" s="34">
        <v>6608.98</v>
      </c>
      <c r="X315" s="35">
        <v>1</v>
      </c>
      <c r="Y315" s="34">
        <v>6608.98</v>
      </c>
      <c r="Z315" s="44">
        <v>0</v>
      </c>
    </row>
    <row r="316" spans="1:26" s="1" customFormat="1" ht="11.25" hidden="1" customHeight="1" outlineLevel="5">
      <c r="A316" s="436">
        <v>159</v>
      </c>
      <c r="B316" s="436"/>
      <c r="C316" s="437" t="s">
        <v>871</v>
      </c>
      <c r="D316" s="437"/>
      <c r="E316" s="437"/>
      <c r="F316" s="437"/>
      <c r="G316" s="437"/>
      <c r="H316" s="437"/>
      <c r="I316" s="437" t="s">
        <v>872</v>
      </c>
      <c r="J316" s="437"/>
      <c r="K316" s="437"/>
      <c r="L316" s="437"/>
      <c r="M316" s="36" t="s">
        <v>873</v>
      </c>
      <c r="N316" s="37">
        <v>4</v>
      </c>
      <c r="O316" s="437" t="s">
        <v>477</v>
      </c>
      <c r="P316" s="437"/>
      <c r="Q316" s="437"/>
      <c r="R316" s="38" t="s">
        <v>660</v>
      </c>
      <c r="S316" s="38" t="s">
        <v>460</v>
      </c>
      <c r="T316" s="35">
        <v>84</v>
      </c>
      <c r="U316" s="39">
        <v>1.19</v>
      </c>
      <c r="V316" s="40">
        <v>100</v>
      </c>
      <c r="W316" s="34">
        <v>6608.98</v>
      </c>
      <c r="X316" s="35">
        <v>1</v>
      </c>
      <c r="Y316" s="34">
        <v>6608.98</v>
      </c>
      <c r="Z316" s="44">
        <v>0</v>
      </c>
    </row>
    <row r="317" spans="1:26" s="1" customFormat="1" ht="11.25" hidden="1" customHeight="1" outlineLevel="3">
      <c r="A317" s="434" t="s">
        <v>520</v>
      </c>
      <c r="B317" s="434"/>
      <c r="C317" s="434"/>
      <c r="D317" s="434"/>
      <c r="E317" s="434"/>
      <c r="F317" s="434"/>
      <c r="G317" s="434"/>
      <c r="H317" s="434"/>
      <c r="I317" s="434"/>
      <c r="J317" s="434"/>
      <c r="K317" s="434"/>
      <c r="L317" s="434"/>
      <c r="M317" s="434"/>
      <c r="N317" s="434"/>
      <c r="O317" s="434"/>
      <c r="P317" s="434"/>
      <c r="Q317" s="434"/>
      <c r="R317" s="434"/>
      <c r="S317" s="434"/>
      <c r="T317" s="434"/>
      <c r="U317" s="434"/>
      <c r="V317" s="434"/>
      <c r="W317" s="34">
        <v>6864</v>
      </c>
      <c r="X317" s="35">
        <v>2</v>
      </c>
      <c r="Y317" s="34">
        <v>6864</v>
      </c>
      <c r="Z317" s="44">
        <v>0</v>
      </c>
    </row>
    <row r="318" spans="1:26" s="1" customFormat="1" ht="11.25" hidden="1" customHeight="1" outlineLevel="4">
      <c r="A318" s="435" t="s">
        <v>489</v>
      </c>
      <c r="B318" s="435"/>
      <c r="C318" s="435"/>
      <c r="D318" s="435"/>
      <c r="E318" s="435"/>
      <c r="F318" s="435"/>
      <c r="G318" s="435"/>
      <c r="H318" s="435"/>
      <c r="I318" s="435"/>
      <c r="J318" s="435"/>
      <c r="K318" s="435"/>
      <c r="L318" s="435"/>
      <c r="M318" s="435"/>
      <c r="N318" s="435"/>
      <c r="O318" s="435"/>
      <c r="P318" s="435"/>
      <c r="Q318" s="435"/>
      <c r="R318" s="435"/>
      <c r="S318" s="435"/>
      <c r="T318" s="435"/>
      <c r="U318" s="435"/>
      <c r="V318" s="435"/>
      <c r="W318" s="34">
        <v>6864</v>
      </c>
      <c r="X318" s="35">
        <v>2</v>
      </c>
      <c r="Y318" s="34">
        <v>6864</v>
      </c>
      <c r="Z318" s="44">
        <v>0</v>
      </c>
    </row>
    <row r="319" spans="1:26" s="1" customFormat="1" ht="11.25" hidden="1" customHeight="1" outlineLevel="5">
      <c r="A319" s="436">
        <v>160</v>
      </c>
      <c r="B319" s="436"/>
      <c r="C319" s="437" t="s">
        <v>874</v>
      </c>
      <c r="D319" s="437"/>
      <c r="E319" s="437"/>
      <c r="F319" s="437"/>
      <c r="G319" s="437"/>
      <c r="H319" s="437"/>
      <c r="I319" s="437" t="s">
        <v>875</v>
      </c>
      <c r="J319" s="437"/>
      <c r="K319" s="437"/>
      <c r="L319" s="437"/>
      <c r="M319" s="36" t="s">
        <v>876</v>
      </c>
      <c r="N319" s="37">
        <v>3</v>
      </c>
      <c r="O319" s="437" t="s">
        <v>477</v>
      </c>
      <c r="P319" s="437"/>
      <c r="Q319" s="437"/>
      <c r="R319" s="38" t="s">
        <v>652</v>
      </c>
      <c r="S319" s="38" t="s">
        <v>460</v>
      </c>
      <c r="T319" s="35">
        <v>60</v>
      </c>
      <c r="U319" s="39">
        <v>1.667</v>
      </c>
      <c r="V319" s="40">
        <v>100</v>
      </c>
      <c r="W319" s="34">
        <v>3432</v>
      </c>
      <c r="X319" s="35">
        <v>1</v>
      </c>
      <c r="Y319" s="34">
        <v>3432</v>
      </c>
      <c r="Z319" s="44">
        <v>0</v>
      </c>
    </row>
    <row r="320" spans="1:26" s="1" customFormat="1" ht="11.25" hidden="1" customHeight="1" outlineLevel="5">
      <c r="A320" s="436">
        <v>161</v>
      </c>
      <c r="B320" s="436"/>
      <c r="C320" s="437" t="s">
        <v>874</v>
      </c>
      <c r="D320" s="437"/>
      <c r="E320" s="437"/>
      <c r="F320" s="437"/>
      <c r="G320" s="437"/>
      <c r="H320" s="437"/>
      <c r="I320" s="437" t="s">
        <v>877</v>
      </c>
      <c r="J320" s="437"/>
      <c r="K320" s="437"/>
      <c r="L320" s="437"/>
      <c r="M320" s="36" t="s">
        <v>876</v>
      </c>
      <c r="N320" s="37">
        <v>3</v>
      </c>
      <c r="O320" s="437" t="s">
        <v>477</v>
      </c>
      <c r="P320" s="437"/>
      <c r="Q320" s="437"/>
      <c r="R320" s="38" t="s">
        <v>652</v>
      </c>
      <c r="S320" s="38" t="s">
        <v>460</v>
      </c>
      <c r="T320" s="35">
        <v>60</v>
      </c>
      <c r="U320" s="39">
        <v>1.667</v>
      </c>
      <c r="V320" s="40">
        <v>100</v>
      </c>
      <c r="W320" s="34">
        <v>3432</v>
      </c>
      <c r="X320" s="35">
        <v>1</v>
      </c>
      <c r="Y320" s="34">
        <v>3432</v>
      </c>
      <c r="Z320" s="44">
        <v>0</v>
      </c>
    </row>
    <row r="321" spans="1:26" s="1" customFormat="1" ht="11.25" hidden="1" customHeight="1" outlineLevel="3">
      <c r="A321" s="434" t="s">
        <v>648</v>
      </c>
      <c r="B321" s="434"/>
      <c r="C321" s="434"/>
      <c r="D321" s="434"/>
      <c r="E321" s="434"/>
      <c r="F321" s="434"/>
      <c r="G321" s="434"/>
      <c r="H321" s="434"/>
      <c r="I321" s="434"/>
      <c r="J321" s="434"/>
      <c r="K321" s="434"/>
      <c r="L321" s="434"/>
      <c r="M321" s="434"/>
      <c r="N321" s="434"/>
      <c r="O321" s="434"/>
      <c r="P321" s="434"/>
      <c r="Q321" s="434"/>
      <c r="R321" s="434"/>
      <c r="S321" s="434"/>
      <c r="T321" s="434"/>
      <c r="U321" s="434"/>
      <c r="V321" s="434"/>
      <c r="W321" s="34">
        <v>6350</v>
      </c>
      <c r="X321" s="35">
        <v>1</v>
      </c>
      <c r="Y321" s="34">
        <v>6350</v>
      </c>
      <c r="Z321" s="44">
        <v>0</v>
      </c>
    </row>
    <row r="322" spans="1:26" s="1" customFormat="1" ht="11.25" hidden="1" customHeight="1" outlineLevel="4">
      <c r="A322" s="435"/>
      <c r="B322" s="435"/>
      <c r="C322" s="435"/>
      <c r="D322" s="435"/>
      <c r="E322" s="435"/>
      <c r="F322" s="435"/>
      <c r="G322" s="435"/>
      <c r="H322" s="435"/>
      <c r="I322" s="435"/>
      <c r="J322" s="435"/>
      <c r="K322" s="435"/>
      <c r="L322" s="435"/>
      <c r="M322" s="435"/>
      <c r="N322" s="435"/>
      <c r="O322" s="435"/>
      <c r="P322" s="435"/>
      <c r="Q322" s="435"/>
      <c r="R322" s="435"/>
      <c r="S322" s="435"/>
      <c r="T322" s="435"/>
      <c r="U322" s="435"/>
      <c r="V322" s="435"/>
      <c r="W322" s="34">
        <v>6350</v>
      </c>
      <c r="X322" s="35">
        <v>1</v>
      </c>
      <c r="Y322" s="34">
        <v>6350</v>
      </c>
      <c r="Z322" s="44">
        <v>0</v>
      </c>
    </row>
    <row r="323" spans="1:26" s="1" customFormat="1" ht="11.25" hidden="1" customHeight="1" outlineLevel="5">
      <c r="A323" s="436">
        <v>162</v>
      </c>
      <c r="B323" s="436"/>
      <c r="C323" s="437" t="s">
        <v>878</v>
      </c>
      <c r="D323" s="437"/>
      <c r="E323" s="437"/>
      <c r="F323" s="437"/>
      <c r="G323" s="437"/>
      <c r="H323" s="437"/>
      <c r="I323" s="437" t="s">
        <v>879</v>
      </c>
      <c r="J323" s="437"/>
      <c r="K323" s="437"/>
      <c r="L323" s="437"/>
      <c r="M323" s="36" t="s">
        <v>702</v>
      </c>
      <c r="N323" s="37">
        <v>4</v>
      </c>
      <c r="O323" s="437" t="s">
        <v>477</v>
      </c>
      <c r="P323" s="437"/>
      <c r="Q323" s="437"/>
      <c r="R323" s="38" t="s">
        <v>483</v>
      </c>
      <c r="S323" s="38" t="s">
        <v>460</v>
      </c>
      <c r="T323" s="35">
        <v>84</v>
      </c>
      <c r="U323" s="39">
        <v>1.19</v>
      </c>
      <c r="V323" s="40">
        <v>100</v>
      </c>
      <c r="W323" s="34">
        <v>6350</v>
      </c>
      <c r="X323" s="35">
        <v>1</v>
      </c>
      <c r="Y323" s="34">
        <v>6350</v>
      </c>
      <c r="Z323" s="44">
        <v>0</v>
      </c>
    </row>
    <row r="324" spans="1:26" ht="12.75" customHeight="1" collapsed="1">
      <c r="A324" s="442" t="s">
        <v>880</v>
      </c>
      <c r="B324" s="442"/>
      <c r="C324" s="442"/>
      <c r="D324" s="442"/>
      <c r="E324" s="442"/>
      <c r="F324" s="442"/>
      <c r="G324" s="442"/>
      <c r="H324" s="442"/>
      <c r="I324" s="442"/>
      <c r="J324" s="442"/>
      <c r="K324" s="442"/>
      <c r="L324" s="442"/>
      <c r="M324" s="442"/>
      <c r="N324" s="442"/>
      <c r="O324" s="442"/>
      <c r="P324" s="442"/>
      <c r="Q324" s="442"/>
      <c r="R324" s="442"/>
      <c r="S324" s="442"/>
      <c r="T324" s="442"/>
      <c r="U324" s="442"/>
      <c r="V324" s="442"/>
      <c r="W324" s="28">
        <v>4173156.8</v>
      </c>
      <c r="X324" s="29">
        <v>4</v>
      </c>
      <c r="Y324" s="28">
        <v>2154728.21</v>
      </c>
      <c r="Z324" s="28">
        <v>2018428.59</v>
      </c>
    </row>
    <row r="325" spans="1:26" ht="11.25" customHeight="1" outlineLevel="1" collapsed="1">
      <c r="A325" s="440">
        <v>4</v>
      </c>
      <c r="B325" s="440"/>
      <c r="C325" s="440"/>
      <c r="D325" s="440"/>
      <c r="E325" s="440"/>
      <c r="F325" s="440"/>
      <c r="G325" s="440"/>
      <c r="H325" s="440"/>
      <c r="I325" s="440"/>
      <c r="J325" s="440"/>
      <c r="K325" s="440"/>
      <c r="L325" s="440"/>
      <c r="M325" s="440"/>
      <c r="N325" s="440"/>
      <c r="O325" s="440"/>
      <c r="P325" s="440"/>
      <c r="Q325" s="440"/>
      <c r="R325" s="440"/>
      <c r="S325" s="440"/>
      <c r="T325" s="440"/>
      <c r="U325" s="440"/>
      <c r="V325" s="440"/>
      <c r="W325" s="30">
        <v>4173156.8</v>
      </c>
      <c r="X325" s="31">
        <v>4</v>
      </c>
      <c r="Y325" s="30">
        <v>2154728.21</v>
      </c>
      <c r="Z325" s="30">
        <v>2018428.59</v>
      </c>
    </row>
    <row r="326" spans="1:26" s="1" customFormat="1" ht="11.25" hidden="1" customHeight="1" outlineLevel="2">
      <c r="A326" s="441" t="s">
        <v>597</v>
      </c>
      <c r="B326" s="441"/>
      <c r="C326" s="441"/>
      <c r="D326" s="441"/>
      <c r="E326" s="441"/>
      <c r="F326" s="441"/>
      <c r="G326" s="441"/>
      <c r="H326" s="441"/>
      <c r="I326" s="441"/>
      <c r="J326" s="441"/>
      <c r="K326" s="441"/>
      <c r="L326" s="441"/>
      <c r="M326" s="441"/>
      <c r="N326" s="441"/>
      <c r="O326" s="441"/>
      <c r="P326" s="441"/>
      <c r="Q326" s="441"/>
      <c r="R326" s="441"/>
      <c r="S326" s="441"/>
      <c r="T326" s="441"/>
      <c r="U326" s="441"/>
      <c r="V326" s="441"/>
      <c r="W326" s="32">
        <v>4173156.8</v>
      </c>
      <c r="X326" s="33">
        <v>4</v>
      </c>
      <c r="Y326" s="32">
        <v>2154728.21</v>
      </c>
      <c r="Z326" s="32">
        <v>2018428.59</v>
      </c>
    </row>
    <row r="327" spans="1:26" s="1" customFormat="1" ht="11.25" hidden="1" customHeight="1" outlineLevel="3">
      <c r="A327" s="434" t="s">
        <v>881</v>
      </c>
      <c r="B327" s="434"/>
      <c r="C327" s="434"/>
      <c r="D327" s="434"/>
      <c r="E327" s="434"/>
      <c r="F327" s="434"/>
      <c r="G327" s="434"/>
      <c r="H327" s="434"/>
      <c r="I327" s="434"/>
      <c r="J327" s="434"/>
      <c r="K327" s="434"/>
      <c r="L327" s="434"/>
      <c r="M327" s="434"/>
      <c r="N327" s="434"/>
      <c r="O327" s="434"/>
      <c r="P327" s="434"/>
      <c r="Q327" s="434"/>
      <c r="R327" s="434"/>
      <c r="S327" s="434"/>
      <c r="T327" s="434"/>
      <c r="U327" s="434"/>
      <c r="V327" s="434"/>
      <c r="W327" s="34">
        <v>2388000</v>
      </c>
      <c r="X327" s="35">
        <v>1</v>
      </c>
      <c r="Y327" s="34">
        <v>369571.41</v>
      </c>
      <c r="Z327" s="34">
        <v>2018428.59</v>
      </c>
    </row>
    <row r="328" spans="1:26" s="1" customFormat="1" ht="11.25" hidden="1" customHeight="1" outlineLevel="4">
      <c r="A328" s="435"/>
      <c r="B328" s="435"/>
      <c r="C328" s="435"/>
      <c r="D328" s="435"/>
      <c r="E328" s="435"/>
      <c r="F328" s="435"/>
      <c r="G328" s="435"/>
      <c r="H328" s="435"/>
      <c r="I328" s="435"/>
      <c r="J328" s="435"/>
      <c r="K328" s="435"/>
      <c r="L328" s="435"/>
      <c r="M328" s="435"/>
      <c r="N328" s="435"/>
      <c r="O328" s="435"/>
      <c r="P328" s="435"/>
      <c r="Q328" s="435"/>
      <c r="R328" s="435"/>
      <c r="S328" s="435"/>
      <c r="T328" s="435"/>
      <c r="U328" s="435"/>
      <c r="V328" s="435"/>
      <c r="W328" s="34">
        <v>2388000</v>
      </c>
      <c r="X328" s="35">
        <v>1</v>
      </c>
      <c r="Y328" s="34">
        <v>369571.41</v>
      </c>
      <c r="Z328" s="34">
        <v>2018428.59</v>
      </c>
    </row>
    <row r="329" spans="1:26" s="1" customFormat="1" ht="21.75" hidden="1" customHeight="1" outlineLevel="5">
      <c r="A329" s="436">
        <v>163</v>
      </c>
      <c r="B329" s="436"/>
      <c r="C329" s="437" t="s">
        <v>882</v>
      </c>
      <c r="D329" s="437"/>
      <c r="E329" s="437"/>
      <c r="F329" s="437"/>
      <c r="G329" s="437"/>
      <c r="H329" s="437"/>
      <c r="I329" s="437" t="s">
        <v>883</v>
      </c>
      <c r="J329" s="437"/>
      <c r="K329" s="437"/>
      <c r="L329" s="437"/>
      <c r="M329" s="36" t="s">
        <v>884</v>
      </c>
      <c r="N329" s="37">
        <v>4</v>
      </c>
      <c r="O329" s="437" t="s">
        <v>458</v>
      </c>
      <c r="P329" s="437"/>
      <c r="Q329" s="437"/>
      <c r="R329" s="38" t="s">
        <v>885</v>
      </c>
      <c r="S329" s="38" t="s">
        <v>460</v>
      </c>
      <c r="T329" s="35">
        <v>84</v>
      </c>
      <c r="U329" s="39">
        <v>1.19</v>
      </c>
      <c r="V329" s="40">
        <v>15.48</v>
      </c>
      <c r="W329" s="34">
        <v>2388000</v>
      </c>
      <c r="X329" s="35">
        <v>1</v>
      </c>
      <c r="Y329" s="34">
        <v>369571.41</v>
      </c>
      <c r="Z329" s="34">
        <v>2018428.59</v>
      </c>
    </row>
    <row r="330" spans="1:26" s="1" customFormat="1" ht="11.25" hidden="1" customHeight="1" outlineLevel="3">
      <c r="A330" s="434" t="s">
        <v>453</v>
      </c>
      <c r="B330" s="434"/>
      <c r="C330" s="434"/>
      <c r="D330" s="434"/>
      <c r="E330" s="434"/>
      <c r="F330" s="434"/>
      <c r="G330" s="434"/>
      <c r="H330" s="434"/>
      <c r="I330" s="434"/>
      <c r="J330" s="434"/>
      <c r="K330" s="434"/>
      <c r="L330" s="434"/>
      <c r="M330" s="434"/>
      <c r="N330" s="434"/>
      <c r="O330" s="434"/>
      <c r="P330" s="434"/>
      <c r="Q330" s="434"/>
      <c r="R330" s="434"/>
      <c r="S330" s="434"/>
      <c r="T330" s="434"/>
      <c r="U330" s="434"/>
      <c r="V330" s="434"/>
      <c r="W330" s="34">
        <v>915426.8</v>
      </c>
      <c r="X330" s="35">
        <v>2</v>
      </c>
      <c r="Y330" s="34">
        <v>915426.8</v>
      </c>
      <c r="Z330" s="44">
        <v>0</v>
      </c>
    </row>
    <row r="331" spans="1:26" s="1" customFormat="1" ht="11.25" hidden="1" customHeight="1" outlineLevel="4">
      <c r="A331" s="435" t="s">
        <v>454</v>
      </c>
      <c r="B331" s="435"/>
      <c r="C331" s="435"/>
      <c r="D331" s="435"/>
      <c r="E331" s="435"/>
      <c r="F331" s="435"/>
      <c r="G331" s="435"/>
      <c r="H331" s="435"/>
      <c r="I331" s="435"/>
      <c r="J331" s="435"/>
      <c r="K331" s="435"/>
      <c r="L331" s="435"/>
      <c r="M331" s="435"/>
      <c r="N331" s="435"/>
      <c r="O331" s="435"/>
      <c r="P331" s="435"/>
      <c r="Q331" s="435"/>
      <c r="R331" s="435"/>
      <c r="S331" s="435"/>
      <c r="T331" s="435"/>
      <c r="U331" s="435"/>
      <c r="V331" s="435"/>
      <c r="W331" s="34">
        <v>915426.8</v>
      </c>
      <c r="X331" s="35">
        <v>2</v>
      </c>
      <c r="Y331" s="34">
        <v>915426.8</v>
      </c>
      <c r="Z331" s="44">
        <v>0</v>
      </c>
    </row>
    <row r="332" spans="1:26" s="1" customFormat="1" ht="11.25" hidden="1" customHeight="1" outlineLevel="5">
      <c r="A332" s="436">
        <v>164</v>
      </c>
      <c r="B332" s="436"/>
      <c r="C332" s="437" t="s">
        <v>886</v>
      </c>
      <c r="D332" s="437"/>
      <c r="E332" s="437"/>
      <c r="F332" s="437"/>
      <c r="G332" s="437"/>
      <c r="H332" s="437"/>
      <c r="I332" s="437" t="s">
        <v>887</v>
      </c>
      <c r="J332" s="437"/>
      <c r="K332" s="437"/>
      <c r="L332" s="437"/>
      <c r="M332" s="36" t="s">
        <v>888</v>
      </c>
      <c r="N332" s="37">
        <v>4</v>
      </c>
      <c r="O332" s="437" t="s">
        <v>458</v>
      </c>
      <c r="P332" s="437"/>
      <c r="Q332" s="437"/>
      <c r="R332" s="38" t="s">
        <v>889</v>
      </c>
      <c r="S332" s="38" t="s">
        <v>460</v>
      </c>
      <c r="T332" s="35">
        <v>276</v>
      </c>
      <c r="U332" s="39">
        <v>0.36199999999999999</v>
      </c>
      <c r="V332" s="40">
        <v>100</v>
      </c>
      <c r="W332" s="34">
        <v>255426.8</v>
      </c>
      <c r="X332" s="35">
        <v>1</v>
      </c>
      <c r="Y332" s="34">
        <v>255426.8</v>
      </c>
      <c r="Z332" s="44">
        <v>0</v>
      </c>
    </row>
    <row r="333" spans="1:26" s="1" customFormat="1" ht="11.25" hidden="1" customHeight="1" outlineLevel="5">
      <c r="A333" s="436">
        <v>165</v>
      </c>
      <c r="B333" s="436"/>
      <c r="C333" s="437" t="s">
        <v>890</v>
      </c>
      <c r="D333" s="437"/>
      <c r="E333" s="437"/>
      <c r="F333" s="437"/>
      <c r="G333" s="437"/>
      <c r="H333" s="437"/>
      <c r="I333" s="437" t="s">
        <v>891</v>
      </c>
      <c r="J333" s="437"/>
      <c r="K333" s="437"/>
      <c r="L333" s="437"/>
      <c r="M333" s="36" t="s">
        <v>892</v>
      </c>
      <c r="N333" s="37">
        <v>3</v>
      </c>
      <c r="O333" s="437" t="s">
        <v>458</v>
      </c>
      <c r="P333" s="437"/>
      <c r="Q333" s="437"/>
      <c r="R333" s="38" t="s">
        <v>625</v>
      </c>
      <c r="S333" s="38" t="s">
        <v>460</v>
      </c>
      <c r="T333" s="35">
        <v>60</v>
      </c>
      <c r="U333" s="39">
        <v>1.667</v>
      </c>
      <c r="V333" s="40">
        <v>100</v>
      </c>
      <c r="W333" s="34">
        <v>660000</v>
      </c>
      <c r="X333" s="35">
        <v>1</v>
      </c>
      <c r="Y333" s="34">
        <v>660000</v>
      </c>
      <c r="Z333" s="44">
        <v>0</v>
      </c>
    </row>
    <row r="334" spans="1:26" s="1" customFormat="1" ht="11.25" hidden="1" customHeight="1" outlineLevel="3">
      <c r="A334" s="434" t="s">
        <v>809</v>
      </c>
      <c r="B334" s="434"/>
      <c r="C334" s="434"/>
      <c r="D334" s="434"/>
      <c r="E334" s="434"/>
      <c r="F334" s="434"/>
      <c r="G334" s="434"/>
      <c r="H334" s="434"/>
      <c r="I334" s="434"/>
      <c r="J334" s="434"/>
      <c r="K334" s="434"/>
      <c r="L334" s="434"/>
      <c r="M334" s="434"/>
      <c r="N334" s="434"/>
      <c r="O334" s="434"/>
      <c r="P334" s="434"/>
      <c r="Q334" s="434"/>
      <c r="R334" s="434"/>
      <c r="S334" s="434"/>
      <c r="T334" s="434"/>
      <c r="U334" s="434"/>
      <c r="V334" s="434"/>
      <c r="W334" s="34">
        <v>869730</v>
      </c>
      <c r="X334" s="35">
        <v>1</v>
      </c>
      <c r="Y334" s="34">
        <v>869730</v>
      </c>
      <c r="Z334" s="44">
        <v>0</v>
      </c>
    </row>
    <row r="335" spans="1:26" s="1" customFormat="1" ht="11.25" hidden="1" customHeight="1" outlineLevel="4">
      <c r="A335" s="435" t="s">
        <v>454</v>
      </c>
      <c r="B335" s="435"/>
      <c r="C335" s="435"/>
      <c r="D335" s="435"/>
      <c r="E335" s="435"/>
      <c r="F335" s="435"/>
      <c r="G335" s="435"/>
      <c r="H335" s="435"/>
      <c r="I335" s="435"/>
      <c r="J335" s="435"/>
      <c r="K335" s="435"/>
      <c r="L335" s="435"/>
      <c r="M335" s="435"/>
      <c r="N335" s="435"/>
      <c r="O335" s="435"/>
      <c r="P335" s="435"/>
      <c r="Q335" s="435"/>
      <c r="R335" s="435"/>
      <c r="S335" s="435"/>
      <c r="T335" s="435"/>
      <c r="U335" s="435"/>
      <c r="V335" s="435"/>
      <c r="W335" s="34">
        <v>869730</v>
      </c>
      <c r="X335" s="35">
        <v>1</v>
      </c>
      <c r="Y335" s="34">
        <v>869730</v>
      </c>
      <c r="Z335" s="44">
        <v>0</v>
      </c>
    </row>
    <row r="336" spans="1:26" s="1" customFormat="1" ht="11.25" hidden="1" customHeight="1" outlineLevel="5">
      <c r="A336" s="436">
        <v>166</v>
      </c>
      <c r="B336" s="436"/>
      <c r="C336" s="437" t="s">
        <v>893</v>
      </c>
      <c r="D336" s="437"/>
      <c r="E336" s="437"/>
      <c r="F336" s="437"/>
      <c r="G336" s="437"/>
      <c r="H336" s="437"/>
      <c r="I336" s="437" t="s">
        <v>894</v>
      </c>
      <c r="J336" s="437"/>
      <c r="K336" s="437"/>
      <c r="L336" s="437"/>
      <c r="M336" s="36" t="s">
        <v>884</v>
      </c>
      <c r="N336" s="37">
        <v>4</v>
      </c>
      <c r="O336" s="437" t="s">
        <v>458</v>
      </c>
      <c r="P336" s="437"/>
      <c r="Q336" s="437"/>
      <c r="R336" s="38" t="s">
        <v>895</v>
      </c>
      <c r="S336" s="38" t="s">
        <v>460</v>
      </c>
      <c r="T336" s="35">
        <v>84</v>
      </c>
      <c r="U336" s="39">
        <v>0.99199999999999999</v>
      </c>
      <c r="V336" s="40">
        <v>100</v>
      </c>
      <c r="W336" s="34">
        <v>869730</v>
      </c>
      <c r="X336" s="35">
        <v>1</v>
      </c>
      <c r="Y336" s="34">
        <v>869730</v>
      </c>
      <c r="Z336" s="44">
        <v>0</v>
      </c>
    </row>
    <row r="337" spans="1:26" ht="12.75" customHeight="1" collapsed="1">
      <c r="A337" s="442" t="s">
        <v>896</v>
      </c>
      <c r="B337" s="442"/>
      <c r="C337" s="442"/>
      <c r="D337" s="442"/>
      <c r="E337" s="442"/>
      <c r="F337" s="442"/>
      <c r="G337" s="442"/>
      <c r="H337" s="442"/>
      <c r="I337" s="442"/>
      <c r="J337" s="442"/>
      <c r="K337" s="442"/>
      <c r="L337" s="442"/>
      <c r="M337" s="442"/>
      <c r="N337" s="442"/>
      <c r="O337" s="442"/>
      <c r="P337" s="442"/>
      <c r="Q337" s="442"/>
      <c r="R337" s="442"/>
      <c r="S337" s="442"/>
      <c r="T337" s="442"/>
      <c r="U337" s="442"/>
      <c r="V337" s="442"/>
      <c r="W337" s="28">
        <v>1212300.32</v>
      </c>
      <c r="X337" s="29">
        <v>82</v>
      </c>
      <c r="Y337" s="28">
        <v>1127827.82</v>
      </c>
      <c r="Z337" s="28">
        <v>84472.5</v>
      </c>
    </row>
    <row r="338" spans="1:26" ht="11.25" customHeight="1" outlineLevel="1" collapsed="1">
      <c r="A338" s="440">
        <v>2</v>
      </c>
      <c r="B338" s="440"/>
      <c r="C338" s="440"/>
      <c r="D338" s="440"/>
      <c r="E338" s="440"/>
      <c r="F338" s="440"/>
      <c r="G338" s="440"/>
      <c r="H338" s="440"/>
      <c r="I338" s="440"/>
      <c r="J338" s="440"/>
      <c r="K338" s="440"/>
      <c r="L338" s="440"/>
      <c r="M338" s="440"/>
      <c r="N338" s="440"/>
      <c r="O338" s="440"/>
      <c r="P338" s="440"/>
      <c r="Q338" s="440"/>
      <c r="R338" s="440"/>
      <c r="S338" s="440"/>
      <c r="T338" s="440"/>
      <c r="U338" s="440"/>
      <c r="V338" s="440"/>
      <c r="W338" s="30">
        <v>286459.99</v>
      </c>
      <c r="X338" s="31">
        <v>29</v>
      </c>
      <c r="Y338" s="30">
        <v>268610.99</v>
      </c>
      <c r="Z338" s="30">
        <v>17849</v>
      </c>
    </row>
    <row r="339" spans="1:26" s="1" customFormat="1" ht="11.25" hidden="1" customHeight="1" outlineLevel="2">
      <c r="A339" s="441" t="s">
        <v>597</v>
      </c>
      <c r="B339" s="441"/>
      <c r="C339" s="441"/>
      <c r="D339" s="441"/>
      <c r="E339" s="441"/>
      <c r="F339" s="441"/>
      <c r="G339" s="441"/>
      <c r="H339" s="441"/>
      <c r="I339" s="441"/>
      <c r="J339" s="441"/>
      <c r="K339" s="441"/>
      <c r="L339" s="441"/>
      <c r="M339" s="441"/>
      <c r="N339" s="441"/>
      <c r="O339" s="441"/>
      <c r="P339" s="441"/>
      <c r="Q339" s="441"/>
      <c r="R339" s="441"/>
      <c r="S339" s="441"/>
      <c r="T339" s="441"/>
      <c r="U339" s="441"/>
      <c r="V339" s="441"/>
      <c r="W339" s="32">
        <v>286459.99</v>
      </c>
      <c r="X339" s="33">
        <v>29</v>
      </c>
      <c r="Y339" s="32">
        <v>268610.99</v>
      </c>
      <c r="Z339" s="32">
        <v>17849</v>
      </c>
    </row>
    <row r="340" spans="1:26" s="1" customFormat="1" ht="11.25" hidden="1" customHeight="1" outlineLevel="3">
      <c r="A340" s="434" t="s">
        <v>453</v>
      </c>
      <c r="B340" s="434"/>
      <c r="C340" s="434"/>
      <c r="D340" s="434"/>
      <c r="E340" s="434"/>
      <c r="F340" s="434"/>
      <c r="G340" s="434"/>
      <c r="H340" s="434"/>
      <c r="I340" s="434"/>
      <c r="J340" s="434"/>
      <c r="K340" s="434"/>
      <c r="L340" s="434"/>
      <c r="M340" s="434"/>
      <c r="N340" s="434"/>
      <c r="O340" s="434"/>
      <c r="P340" s="434"/>
      <c r="Q340" s="434"/>
      <c r="R340" s="434"/>
      <c r="S340" s="434"/>
      <c r="T340" s="434"/>
      <c r="U340" s="434"/>
      <c r="V340" s="434"/>
      <c r="W340" s="34">
        <v>112073</v>
      </c>
      <c r="X340" s="35">
        <v>8</v>
      </c>
      <c r="Y340" s="34">
        <v>112073</v>
      </c>
      <c r="Z340" s="44">
        <v>0</v>
      </c>
    </row>
    <row r="341" spans="1:26" s="1" customFormat="1" ht="11.25" hidden="1" customHeight="1" outlineLevel="4">
      <c r="A341" s="435" t="s">
        <v>454</v>
      </c>
      <c r="B341" s="435"/>
      <c r="C341" s="435"/>
      <c r="D341" s="435"/>
      <c r="E341" s="435"/>
      <c r="F341" s="435"/>
      <c r="G341" s="435"/>
      <c r="H341" s="435"/>
      <c r="I341" s="435"/>
      <c r="J341" s="435"/>
      <c r="K341" s="435"/>
      <c r="L341" s="435"/>
      <c r="M341" s="435"/>
      <c r="N341" s="435"/>
      <c r="O341" s="435"/>
      <c r="P341" s="435"/>
      <c r="Q341" s="435"/>
      <c r="R341" s="435"/>
      <c r="S341" s="435"/>
      <c r="T341" s="435"/>
      <c r="U341" s="435"/>
      <c r="V341" s="435"/>
      <c r="W341" s="34">
        <v>112073</v>
      </c>
      <c r="X341" s="35">
        <v>8</v>
      </c>
      <c r="Y341" s="34">
        <v>112073</v>
      </c>
      <c r="Z341" s="44">
        <v>0</v>
      </c>
    </row>
    <row r="342" spans="1:26" s="1" customFormat="1" ht="11.25" hidden="1" customHeight="1" outlineLevel="5">
      <c r="A342" s="436">
        <v>167</v>
      </c>
      <c r="B342" s="436"/>
      <c r="C342" s="437" t="s">
        <v>897</v>
      </c>
      <c r="D342" s="437"/>
      <c r="E342" s="437"/>
      <c r="F342" s="437"/>
      <c r="G342" s="437"/>
      <c r="H342" s="437"/>
      <c r="I342" s="437" t="s">
        <v>898</v>
      </c>
      <c r="J342" s="437"/>
      <c r="K342" s="437"/>
      <c r="L342" s="437"/>
      <c r="M342" s="36" t="s">
        <v>899</v>
      </c>
      <c r="N342" s="37">
        <v>3</v>
      </c>
      <c r="O342" s="437" t="s">
        <v>477</v>
      </c>
      <c r="P342" s="437"/>
      <c r="Q342" s="437"/>
      <c r="R342" s="38" t="s">
        <v>900</v>
      </c>
      <c r="S342" s="38" t="s">
        <v>460</v>
      </c>
      <c r="T342" s="35">
        <v>60</v>
      </c>
      <c r="U342" s="39">
        <v>1.667</v>
      </c>
      <c r="V342" s="40">
        <v>100</v>
      </c>
      <c r="W342" s="34">
        <v>15129.5</v>
      </c>
      <c r="X342" s="35">
        <v>1</v>
      </c>
      <c r="Y342" s="34">
        <v>15129.5</v>
      </c>
      <c r="Z342" s="44">
        <v>0</v>
      </c>
    </row>
    <row r="343" spans="1:26" s="1" customFormat="1" ht="11.25" hidden="1" customHeight="1" outlineLevel="5">
      <c r="A343" s="436">
        <v>168</v>
      </c>
      <c r="B343" s="436"/>
      <c r="C343" s="437" t="s">
        <v>901</v>
      </c>
      <c r="D343" s="437"/>
      <c r="E343" s="437"/>
      <c r="F343" s="437"/>
      <c r="G343" s="437"/>
      <c r="H343" s="437"/>
      <c r="I343" s="437" t="s">
        <v>902</v>
      </c>
      <c r="J343" s="437"/>
      <c r="K343" s="437"/>
      <c r="L343" s="437"/>
      <c r="M343" s="36" t="s">
        <v>899</v>
      </c>
      <c r="N343" s="37">
        <v>3</v>
      </c>
      <c r="O343" s="437" t="s">
        <v>477</v>
      </c>
      <c r="P343" s="437"/>
      <c r="Q343" s="437"/>
      <c r="R343" s="38" t="s">
        <v>900</v>
      </c>
      <c r="S343" s="38" t="s">
        <v>460</v>
      </c>
      <c r="T343" s="35">
        <v>60</v>
      </c>
      <c r="U343" s="39">
        <v>1.667</v>
      </c>
      <c r="V343" s="40">
        <v>100</v>
      </c>
      <c r="W343" s="34">
        <v>15129.5</v>
      </c>
      <c r="X343" s="35">
        <v>1</v>
      </c>
      <c r="Y343" s="34">
        <v>15129.5</v>
      </c>
      <c r="Z343" s="44">
        <v>0</v>
      </c>
    </row>
    <row r="344" spans="1:26" s="1" customFormat="1" ht="11.25" hidden="1" customHeight="1" outlineLevel="5">
      <c r="A344" s="436">
        <v>169</v>
      </c>
      <c r="B344" s="436"/>
      <c r="C344" s="437" t="s">
        <v>903</v>
      </c>
      <c r="D344" s="437"/>
      <c r="E344" s="437"/>
      <c r="F344" s="437"/>
      <c r="G344" s="437"/>
      <c r="H344" s="437"/>
      <c r="I344" s="437" t="s">
        <v>904</v>
      </c>
      <c r="J344" s="437"/>
      <c r="K344" s="437"/>
      <c r="L344" s="437"/>
      <c r="M344" s="36" t="s">
        <v>899</v>
      </c>
      <c r="N344" s="37">
        <v>3</v>
      </c>
      <c r="O344" s="437" t="s">
        <v>477</v>
      </c>
      <c r="P344" s="437"/>
      <c r="Q344" s="437"/>
      <c r="R344" s="38" t="s">
        <v>900</v>
      </c>
      <c r="S344" s="38" t="s">
        <v>460</v>
      </c>
      <c r="T344" s="35">
        <v>60</v>
      </c>
      <c r="U344" s="39">
        <v>1.667</v>
      </c>
      <c r="V344" s="40">
        <v>100</v>
      </c>
      <c r="W344" s="34">
        <v>15129.5</v>
      </c>
      <c r="X344" s="35">
        <v>1</v>
      </c>
      <c r="Y344" s="34">
        <v>15129.5</v>
      </c>
      <c r="Z344" s="44">
        <v>0</v>
      </c>
    </row>
    <row r="345" spans="1:26" s="1" customFormat="1" ht="11.25" hidden="1" customHeight="1" outlineLevel="5">
      <c r="A345" s="436">
        <v>170</v>
      </c>
      <c r="B345" s="436"/>
      <c r="C345" s="437" t="s">
        <v>905</v>
      </c>
      <c r="D345" s="437"/>
      <c r="E345" s="437"/>
      <c r="F345" s="437"/>
      <c r="G345" s="437"/>
      <c r="H345" s="437"/>
      <c r="I345" s="437" t="s">
        <v>906</v>
      </c>
      <c r="J345" s="437"/>
      <c r="K345" s="437"/>
      <c r="L345" s="437"/>
      <c r="M345" s="36" t="s">
        <v>899</v>
      </c>
      <c r="N345" s="37">
        <v>3</v>
      </c>
      <c r="O345" s="437" t="s">
        <v>477</v>
      </c>
      <c r="P345" s="437"/>
      <c r="Q345" s="437"/>
      <c r="R345" s="38" t="s">
        <v>907</v>
      </c>
      <c r="S345" s="38" t="s">
        <v>460</v>
      </c>
      <c r="T345" s="35">
        <v>60</v>
      </c>
      <c r="U345" s="39">
        <v>1.667</v>
      </c>
      <c r="V345" s="40">
        <v>100</v>
      </c>
      <c r="W345" s="34">
        <v>12888.75</v>
      </c>
      <c r="X345" s="35">
        <v>1</v>
      </c>
      <c r="Y345" s="34">
        <v>12888.75</v>
      </c>
      <c r="Z345" s="44">
        <v>0</v>
      </c>
    </row>
    <row r="346" spans="1:26" s="1" customFormat="1" ht="11.25" hidden="1" customHeight="1" outlineLevel="5">
      <c r="A346" s="436">
        <v>171</v>
      </c>
      <c r="B346" s="436"/>
      <c r="C346" s="437" t="s">
        <v>905</v>
      </c>
      <c r="D346" s="437"/>
      <c r="E346" s="437"/>
      <c r="F346" s="437"/>
      <c r="G346" s="437"/>
      <c r="H346" s="437"/>
      <c r="I346" s="437" t="s">
        <v>908</v>
      </c>
      <c r="J346" s="437"/>
      <c r="K346" s="437"/>
      <c r="L346" s="437"/>
      <c r="M346" s="36" t="s">
        <v>899</v>
      </c>
      <c r="N346" s="37">
        <v>3</v>
      </c>
      <c r="O346" s="437" t="s">
        <v>477</v>
      </c>
      <c r="P346" s="437"/>
      <c r="Q346" s="437"/>
      <c r="R346" s="38" t="s">
        <v>907</v>
      </c>
      <c r="S346" s="38" t="s">
        <v>460</v>
      </c>
      <c r="T346" s="35">
        <v>60</v>
      </c>
      <c r="U346" s="39">
        <v>1.667</v>
      </c>
      <c r="V346" s="40">
        <v>100</v>
      </c>
      <c r="W346" s="34">
        <v>12888.75</v>
      </c>
      <c r="X346" s="35">
        <v>1</v>
      </c>
      <c r="Y346" s="34">
        <v>12888.75</v>
      </c>
      <c r="Z346" s="44">
        <v>0</v>
      </c>
    </row>
    <row r="347" spans="1:26" s="1" customFormat="1" ht="11.25" hidden="1" customHeight="1" outlineLevel="5">
      <c r="A347" s="436">
        <v>172</v>
      </c>
      <c r="B347" s="436"/>
      <c r="C347" s="437" t="s">
        <v>905</v>
      </c>
      <c r="D347" s="437"/>
      <c r="E347" s="437"/>
      <c r="F347" s="437"/>
      <c r="G347" s="437"/>
      <c r="H347" s="437"/>
      <c r="I347" s="437" t="s">
        <v>909</v>
      </c>
      <c r="J347" s="437"/>
      <c r="K347" s="437"/>
      <c r="L347" s="437"/>
      <c r="M347" s="36" t="s">
        <v>899</v>
      </c>
      <c r="N347" s="37">
        <v>3</v>
      </c>
      <c r="O347" s="437" t="s">
        <v>477</v>
      </c>
      <c r="P347" s="437"/>
      <c r="Q347" s="437"/>
      <c r="R347" s="38" t="s">
        <v>907</v>
      </c>
      <c r="S347" s="38" t="s">
        <v>460</v>
      </c>
      <c r="T347" s="35">
        <v>60</v>
      </c>
      <c r="U347" s="39">
        <v>1.667</v>
      </c>
      <c r="V347" s="40">
        <v>100</v>
      </c>
      <c r="W347" s="34">
        <v>12888.75</v>
      </c>
      <c r="X347" s="35">
        <v>1</v>
      </c>
      <c r="Y347" s="34">
        <v>12888.75</v>
      </c>
      <c r="Z347" s="44">
        <v>0</v>
      </c>
    </row>
    <row r="348" spans="1:26" s="1" customFormat="1" ht="11.25" hidden="1" customHeight="1" outlineLevel="5">
      <c r="A348" s="436">
        <v>173</v>
      </c>
      <c r="B348" s="436"/>
      <c r="C348" s="437" t="s">
        <v>910</v>
      </c>
      <c r="D348" s="437"/>
      <c r="E348" s="437"/>
      <c r="F348" s="437"/>
      <c r="G348" s="437"/>
      <c r="H348" s="437"/>
      <c r="I348" s="437" t="s">
        <v>911</v>
      </c>
      <c r="J348" s="437"/>
      <c r="K348" s="437"/>
      <c r="L348" s="437"/>
      <c r="M348" s="36" t="s">
        <v>899</v>
      </c>
      <c r="N348" s="37">
        <v>3</v>
      </c>
      <c r="O348" s="437" t="s">
        <v>477</v>
      </c>
      <c r="P348" s="437"/>
      <c r="Q348" s="437"/>
      <c r="R348" s="38" t="s">
        <v>907</v>
      </c>
      <c r="S348" s="38" t="s">
        <v>460</v>
      </c>
      <c r="T348" s="35">
        <v>60</v>
      </c>
      <c r="U348" s="39">
        <v>1.667</v>
      </c>
      <c r="V348" s="40">
        <v>100</v>
      </c>
      <c r="W348" s="34">
        <v>12888.75</v>
      </c>
      <c r="X348" s="35">
        <v>1</v>
      </c>
      <c r="Y348" s="34">
        <v>12888.75</v>
      </c>
      <c r="Z348" s="44">
        <v>0</v>
      </c>
    </row>
    <row r="349" spans="1:26" s="1" customFormat="1" ht="11.25" hidden="1" customHeight="1" outlineLevel="5">
      <c r="A349" s="436">
        <v>174</v>
      </c>
      <c r="B349" s="436"/>
      <c r="C349" s="437" t="s">
        <v>912</v>
      </c>
      <c r="D349" s="437"/>
      <c r="E349" s="437"/>
      <c r="F349" s="437"/>
      <c r="G349" s="437"/>
      <c r="H349" s="437"/>
      <c r="I349" s="437" t="s">
        <v>913</v>
      </c>
      <c r="J349" s="437"/>
      <c r="K349" s="437"/>
      <c r="L349" s="437"/>
      <c r="M349" s="36" t="s">
        <v>899</v>
      </c>
      <c r="N349" s="37">
        <v>3</v>
      </c>
      <c r="O349" s="437" t="s">
        <v>477</v>
      </c>
      <c r="P349" s="437"/>
      <c r="Q349" s="437"/>
      <c r="R349" s="38" t="s">
        <v>900</v>
      </c>
      <c r="S349" s="38" t="s">
        <v>460</v>
      </c>
      <c r="T349" s="35">
        <v>60</v>
      </c>
      <c r="U349" s="39">
        <v>1.667</v>
      </c>
      <c r="V349" s="40">
        <v>100</v>
      </c>
      <c r="W349" s="34">
        <v>15129.5</v>
      </c>
      <c r="X349" s="35">
        <v>1</v>
      </c>
      <c r="Y349" s="34">
        <v>15129.5</v>
      </c>
      <c r="Z349" s="44">
        <v>0</v>
      </c>
    </row>
    <row r="350" spans="1:26" s="1" customFormat="1" ht="11.25" hidden="1" customHeight="1" outlineLevel="3">
      <c r="A350" s="434" t="s">
        <v>508</v>
      </c>
      <c r="B350" s="434"/>
      <c r="C350" s="434"/>
      <c r="D350" s="434"/>
      <c r="E350" s="434"/>
      <c r="F350" s="434"/>
      <c r="G350" s="434"/>
      <c r="H350" s="434"/>
      <c r="I350" s="434"/>
      <c r="J350" s="434"/>
      <c r="K350" s="434"/>
      <c r="L350" s="434"/>
      <c r="M350" s="434"/>
      <c r="N350" s="434"/>
      <c r="O350" s="434"/>
      <c r="P350" s="434"/>
      <c r="Q350" s="434"/>
      <c r="R350" s="434"/>
      <c r="S350" s="434"/>
      <c r="T350" s="434"/>
      <c r="U350" s="434"/>
      <c r="V350" s="434"/>
      <c r="W350" s="34">
        <v>139369</v>
      </c>
      <c r="X350" s="35">
        <v>11</v>
      </c>
      <c r="Y350" s="34">
        <v>121520</v>
      </c>
      <c r="Z350" s="34">
        <v>17849</v>
      </c>
    </row>
    <row r="351" spans="1:26" s="1" customFormat="1" ht="11.25" hidden="1" customHeight="1" outlineLevel="4">
      <c r="A351" s="435" t="s">
        <v>489</v>
      </c>
      <c r="B351" s="435"/>
      <c r="C351" s="435"/>
      <c r="D351" s="435"/>
      <c r="E351" s="435"/>
      <c r="F351" s="435"/>
      <c r="G351" s="435"/>
      <c r="H351" s="435"/>
      <c r="I351" s="435"/>
      <c r="J351" s="435"/>
      <c r="K351" s="435"/>
      <c r="L351" s="435"/>
      <c r="M351" s="435"/>
      <c r="N351" s="435"/>
      <c r="O351" s="435"/>
      <c r="P351" s="435"/>
      <c r="Q351" s="435"/>
      <c r="R351" s="435"/>
      <c r="S351" s="435"/>
      <c r="T351" s="435"/>
      <c r="U351" s="435"/>
      <c r="V351" s="435"/>
      <c r="W351" s="34">
        <v>139369</v>
      </c>
      <c r="X351" s="35">
        <v>11</v>
      </c>
      <c r="Y351" s="34">
        <v>121520</v>
      </c>
      <c r="Z351" s="34">
        <v>17849</v>
      </c>
    </row>
    <row r="352" spans="1:26" s="1" customFormat="1" ht="11.25" hidden="1" customHeight="1" outlineLevel="5">
      <c r="A352" s="436">
        <v>175</v>
      </c>
      <c r="B352" s="436"/>
      <c r="C352" s="437" t="s">
        <v>914</v>
      </c>
      <c r="D352" s="437"/>
      <c r="E352" s="437"/>
      <c r="F352" s="437"/>
      <c r="G352" s="437"/>
      <c r="H352" s="437"/>
      <c r="I352" s="437" t="s">
        <v>915</v>
      </c>
      <c r="J352" s="437"/>
      <c r="K352" s="437"/>
      <c r="L352" s="437"/>
      <c r="M352" s="36" t="s">
        <v>916</v>
      </c>
      <c r="N352" s="37">
        <v>3</v>
      </c>
      <c r="O352" s="437" t="s">
        <v>458</v>
      </c>
      <c r="P352" s="437"/>
      <c r="Q352" s="437"/>
      <c r="R352" s="38" t="s">
        <v>917</v>
      </c>
      <c r="S352" s="38" t="s">
        <v>460</v>
      </c>
      <c r="T352" s="35">
        <v>60</v>
      </c>
      <c r="U352" s="39">
        <v>1.667</v>
      </c>
      <c r="V352" s="40">
        <v>83.33</v>
      </c>
      <c r="W352" s="34">
        <v>43526</v>
      </c>
      <c r="X352" s="35">
        <v>1</v>
      </c>
      <c r="Y352" s="34">
        <v>36271.5</v>
      </c>
      <c r="Z352" s="34">
        <v>7254.5</v>
      </c>
    </row>
    <row r="353" spans="1:26" s="1" customFormat="1" ht="11.25" hidden="1" customHeight="1" outlineLevel="5">
      <c r="A353" s="436">
        <v>176</v>
      </c>
      <c r="B353" s="436"/>
      <c r="C353" s="437" t="s">
        <v>918</v>
      </c>
      <c r="D353" s="437"/>
      <c r="E353" s="437"/>
      <c r="F353" s="437"/>
      <c r="G353" s="437"/>
      <c r="H353" s="437"/>
      <c r="I353" s="437" t="s">
        <v>919</v>
      </c>
      <c r="J353" s="437"/>
      <c r="K353" s="437"/>
      <c r="L353" s="437"/>
      <c r="M353" s="36" t="s">
        <v>899</v>
      </c>
      <c r="N353" s="37">
        <v>3</v>
      </c>
      <c r="O353" s="437" t="s">
        <v>477</v>
      </c>
      <c r="P353" s="437"/>
      <c r="Q353" s="437"/>
      <c r="R353" s="38" t="s">
        <v>920</v>
      </c>
      <c r="S353" s="38" t="s">
        <v>460</v>
      </c>
      <c r="T353" s="35">
        <v>60</v>
      </c>
      <c r="U353" s="39">
        <v>1.667</v>
      </c>
      <c r="V353" s="40">
        <v>100</v>
      </c>
      <c r="W353" s="34">
        <v>5940.56</v>
      </c>
      <c r="X353" s="35">
        <v>1</v>
      </c>
      <c r="Y353" s="34">
        <v>5940.56</v>
      </c>
      <c r="Z353" s="44">
        <v>0</v>
      </c>
    </row>
    <row r="354" spans="1:26" s="1" customFormat="1" ht="11.25" hidden="1" customHeight="1" outlineLevel="5">
      <c r="A354" s="436">
        <v>177</v>
      </c>
      <c r="B354" s="436"/>
      <c r="C354" s="437" t="s">
        <v>918</v>
      </c>
      <c r="D354" s="437"/>
      <c r="E354" s="437"/>
      <c r="F354" s="437"/>
      <c r="G354" s="437"/>
      <c r="H354" s="437"/>
      <c r="I354" s="437" t="s">
        <v>921</v>
      </c>
      <c r="J354" s="437"/>
      <c r="K354" s="437"/>
      <c r="L354" s="437"/>
      <c r="M354" s="36" t="s">
        <v>899</v>
      </c>
      <c r="N354" s="37">
        <v>3</v>
      </c>
      <c r="O354" s="437" t="s">
        <v>477</v>
      </c>
      <c r="P354" s="437"/>
      <c r="Q354" s="437"/>
      <c r="R354" s="38" t="s">
        <v>920</v>
      </c>
      <c r="S354" s="38" t="s">
        <v>460</v>
      </c>
      <c r="T354" s="35">
        <v>60</v>
      </c>
      <c r="U354" s="39">
        <v>1.667</v>
      </c>
      <c r="V354" s="40">
        <v>100</v>
      </c>
      <c r="W354" s="34">
        <v>5940.56</v>
      </c>
      <c r="X354" s="35">
        <v>1</v>
      </c>
      <c r="Y354" s="34">
        <v>5940.56</v>
      </c>
      <c r="Z354" s="44">
        <v>0</v>
      </c>
    </row>
    <row r="355" spans="1:26" s="1" customFormat="1" ht="11.25" hidden="1" customHeight="1" outlineLevel="5">
      <c r="A355" s="436">
        <v>178</v>
      </c>
      <c r="B355" s="436"/>
      <c r="C355" s="437" t="s">
        <v>918</v>
      </c>
      <c r="D355" s="437"/>
      <c r="E355" s="437"/>
      <c r="F355" s="437"/>
      <c r="G355" s="437"/>
      <c r="H355" s="437"/>
      <c r="I355" s="437" t="s">
        <v>922</v>
      </c>
      <c r="J355" s="437"/>
      <c r="K355" s="437"/>
      <c r="L355" s="437"/>
      <c r="M355" s="36" t="s">
        <v>899</v>
      </c>
      <c r="N355" s="37">
        <v>3</v>
      </c>
      <c r="O355" s="437" t="s">
        <v>477</v>
      </c>
      <c r="P355" s="437"/>
      <c r="Q355" s="437"/>
      <c r="R355" s="38" t="s">
        <v>920</v>
      </c>
      <c r="S355" s="38" t="s">
        <v>460</v>
      </c>
      <c r="T355" s="35">
        <v>60</v>
      </c>
      <c r="U355" s="39">
        <v>1.667</v>
      </c>
      <c r="V355" s="40">
        <v>100</v>
      </c>
      <c r="W355" s="34">
        <v>5940.56</v>
      </c>
      <c r="X355" s="35">
        <v>1</v>
      </c>
      <c r="Y355" s="34">
        <v>5940.56</v>
      </c>
      <c r="Z355" s="44">
        <v>0</v>
      </c>
    </row>
    <row r="356" spans="1:26" s="1" customFormat="1" ht="11.25" hidden="1" customHeight="1" outlineLevel="5">
      <c r="A356" s="436">
        <v>179</v>
      </c>
      <c r="B356" s="436"/>
      <c r="C356" s="437" t="s">
        <v>918</v>
      </c>
      <c r="D356" s="437"/>
      <c r="E356" s="437"/>
      <c r="F356" s="437"/>
      <c r="G356" s="437"/>
      <c r="H356" s="437"/>
      <c r="I356" s="437" t="s">
        <v>923</v>
      </c>
      <c r="J356" s="437"/>
      <c r="K356" s="437"/>
      <c r="L356" s="437"/>
      <c r="M356" s="36" t="s">
        <v>899</v>
      </c>
      <c r="N356" s="37">
        <v>3</v>
      </c>
      <c r="O356" s="437" t="s">
        <v>477</v>
      </c>
      <c r="P356" s="437"/>
      <c r="Q356" s="437"/>
      <c r="R356" s="38" t="s">
        <v>920</v>
      </c>
      <c r="S356" s="38" t="s">
        <v>460</v>
      </c>
      <c r="T356" s="35">
        <v>60</v>
      </c>
      <c r="U356" s="39">
        <v>1.667</v>
      </c>
      <c r="V356" s="40">
        <v>100</v>
      </c>
      <c r="W356" s="34">
        <v>5940.56</v>
      </c>
      <c r="X356" s="35">
        <v>1</v>
      </c>
      <c r="Y356" s="34">
        <v>5940.56</v>
      </c>
      <c r="Z356" s="44">
        <v>0</v>
      </c>
    </row>
    <row r="357" spans="1:26" s="1" customFormat="1" ht="11.25" hidden="1" customHeight="1" outlineLevel="5">
      <c r="A357" s="436">
        <v>180</v>
      </c>
      <c r="B357" s="436"/>
      <c r="C357" s="437" t="s">
        <v>918</v>
      </c>
      <c r="D357" s="437"/>
      <c r="E357" s="437"/>
      <c r="F357" s="437"/>
      <c r="G357" s="437"/>
      <c r="H357" s="437"/>
      <c r="I357" s="437" t="s">
        <v>924</v>
      </c>
      <c r="J357" s="437"/>
      <c r="K357" s="437"/>
      <c r="L357" s="437"/>
      <c r="M357" s="36" t="s">
        <v>899</v>
      </c>
      <c r="N357" s="37">
        <v>3</v>
      </c>
      <c r="O357" s="437" t="s">
        <v>477</v>
      </c>
      <c r="P357" s="437"/>
      <c r="Q357" s="437"/>
      <c r="R357" s="38" t="s">
        <v>920</v>
      </c>
      <c r="S357" s="38" t="s">
        <v>460</v>
      </c>
      <c r="T357" s="35">
        <v>60</v>
      </c>
      <c r="U357" s="39">
        <v>1.667</v>
      </c>
      <c r="V357" s="40">
        <v>100</v>
      </c>
      <c r="W357" s="34">
        <v>5940.56</v>
      </c>
      <c r="X357" s="35">
        <v>1</v>
      </c>
      <c r="Y357" s="34">
        <v>5940.56</v>
      </c>
      <c r="Z357" s="44">
        <v>0</v>
      </c>
    </row>
    <row r="358" spans="1:26" s="1" customFormat="1" ht="11.25" hidden="1" customHeight="1" outlineLevel="5">
      <c r="A358" s="436">
        <v>181</v>
      </c>
      <c r="B358" s="436"/>
      <c r="C358" s="437" t="s">
        <v>918</v>
      </c>
      <c r="D358" s="437"/>
      <c r="E358" s="437"/>
      <c r="F358" s="437"/>
      <c r="G358" s="437"/>
      <c r="H358" s="437"/>
      <c r="I358" s="437" t="s">
        <v>925</v>
      </c>
      <c r="J358" s="437"/>
      <c r="K358" s="437"/>
      <c r="L358" s="437"/>
      <c r="M358" s="36" t="s">
        <v>899</v>
      </c>
      <c r="N358" s="37">
        <v>3</v>
      </c>
      <c r="O358" s="437" t="s">
        <v>477</v>
      </c>
      <c r="P358" s="437"/>
      <c r="Q358" s="437"/>
      <c r="R358" s="38" t="s">
        <v>920</v>
      </c>
      <c r="S358" s="38" t="s">
        <v>460</v>
      </c>
      <c r="T358" s="35">
        <v>60</v>
      </c>
      <c r="U358" s="39">
        <v>1.667</v>
      </c>
      <c r="V358" s="40">
        <v>100</v>
      </c>
      <c r="W358" s="34">
        <v>5940.56</v>
      </c>
      <c r="X358" s="35">
        <v>1</v>
      </c>
      <c r="Y358" s="34">
        <v>5940.56</v>
      </c>
      <c r="Z358" s="44">
        <v>0</v>
      </c>
    </row>
    <row r="359" spans="1:26" s="1" customFormat="1" ht="11.25" hidden="1" customHeight="1" outlineLevel="5">
      <c r="A359" s="436">
        <v>182</v>
      </c>
      <c r="B359" s="436"/>
      <c r="C359" s="437" t="s">
        <v>918</v>
      </c>
      <c r="D359" s="437"/>
      <c r="E359" s="437"/>
      <c r="F359" s="437"/>
      <c r="G359" s="437"/>
      <c r="H359" s="437"/>
      <c r="I359" s="437" t="s">
        <v>926</v>
      </c>
      <c r="J359" s="437"/>
      <c r="K359" s="437"/>
      <c r="L359" s="437"/>
      <c r="M359" s="36" t="s">
        <v>899</v>
      </c>
      <c r="N359" s="37">
        <v>3</v>
      </c>
      <c r="O359" s="437" t="s">
        <v>477</v>
      </c>
      <c r="P359" s="437"/>
      <c r="Q359" s="437"/>
      <c r="R359" s="38" t="s">
        <v>920</v>
      </c>
      <c r="S359" s="38" t="s">
        <v>460</v>
      </c>
      <c r="T359" s="35">
        <v>60</v>
      </c>
      <c r="U359" s="39">
        <v>1.667</v>
      </c>
      <c r="V359" s="40">
        <v>100</v>
      </c>
      <c r="W359" s="34">
        <v>5940.56</v>
      </c>
      <c r="X359" s="35">
        <v>1</v>
      </c>
      <c r="Y359" s="34">
        <v>5940.56</v>
      </c>
      <c r="Z359" s="44">
        <v>0</v>
      </c>
    </row>
    <row r="360" spans="1:26" s="1" customFormat="1" ht="11.25" hidden="1" customHeight="1" outlineLevel="5">
      <c r="A360" s="436">
        <v>183</v>
      </c>
      <c r="B360" s="436"/>
      <c r="C360" s="437" t="s">
        <v>918</v>
      </c>
      <c r="D360" s="437"/>
      <c r="E360" s="437"/>
      <c r="F360" s="437"/>
      <c r="G360" s="437"/>
      <c r="H360" s="437"/>
      <c r="I360" s="437" t="s">
        <v>927</v>
      </c>
      <c r="J360" s="437"/>
      <c r="K360" s="437"/>
      <c r="L360" s="437"/>
      <c r="M360" s="36" t="s">
        <v>899</v>
      </c>
      <c r="N360" s="37">
        <v>3</v>
      </c>
      <c r="O360" s="437" t="s">
        <v>477</v>
      </c>
      <c r="P360" s="437"/>
      <c r="Q360" s="437"/>
      <c r="R360" s="38" t="s">
        <v>920</v>
      </c>
      <c r="S360" s="38" t="s">
        <v>460</v>
      </c>
      <c r="T360" s="35">
        <v>60</v>
      </c>
      <c r="U360" s="39">
        <v>1.667</v>
      </c>
      <c r="V360" s="40">
        <v>100</v>
      </c>
      <c r="W360" s="34">
        <v>5940.56</v>
      </c>
      <c r="X360" s="35">
        <v>1</v>
      </c>
      <c r="Y360" s="34">
        <v>5940.56</v>
      </c>
      <c r="Z360" s="44">
        <v>0</v>
      </c>
    </row>
    <row r="361" spans="1:26" s="1" customFormat="1" ht="11.25" hidden="1" customHeight="1" outlineLevel="5">
      <c r="A361" s="436">
        <v>184</v>
      </c>
      <c r="B361" s="436"/>
      <c r="C361" s="437" t="s">
        <v>918</v>
      </c>
      <c r="D361" s="437"/>
      <c r="E361" s="437"/>
      <c r="F361" s="437"/>
      <c r="G361" s="437"/>
      <c r="H361" s="437"/>
      <c r="I361" s="437" t="s">
        <v>928</v>
      </c>
      <c r="J361" s="437"/>
      <c r="K361" s="437"/>
      <c r="L361" s="437"/>
      <c r="M361" s="36" t="s">
        <v>899</v>
      </c>
      <c r="N361" s="37">
        <v>3</v>
      </c>
      <c r="O361" s="437" t="s">
        <v>477</v>
      </c>
      <c r="P361" s="437"/>
      <c r="Q361" s="437"/>
      <c r="R361" s="38" t="s">
        <v>920</v>
      </c>
      <c r="S361" s="38" t="s">
        <v>460</v>
      </c>
      <c r="T361" s="35">
        <v>60</v>
      </c>
      <c r="U361" s="39">
        <v>1.667</v>
      </c>
      <c r="V361" s="40">
        <v>100</v>
      </c>
      <c r="W361" s="34">
        <v>5940.56</v>
      </c>
      <c r="X361" s="35">
        <v>1</v>
      </c>
      <c r="Y361" s="34">
        <v>5940.56</v>
      </c>
      <c r="Z361" s="44">
        <v>0</v>
      </c>
    </row>
    <row r="362" spans="1:26" s="1" customFormat="1" ht="11.25" hidden="1" customHeight="1" outlineLevel="5">
      <c r="A362" s="436">
        <v>185</v>
      </c>
      <c r="B362" s="436"/>
      <c r="C362" s="437" t="s">
        <v>929</v>
      </c>
      <c r="D362" s="437"/>
      <c r="E362" s="437"/>
      <c r="F362" s="437"/>
      <c r="G362" s="437"/>
      <c r="H362" s="437"/>
      <c r="I362" s="437" t="s">
        <v>930</v>
      </c>
      <c r="J362" s="437"/>
      <c r="K362" s="437"/>
      <c r="L362" s="437"/>
      <c r="M362" s="36" t="s">
        <v>916</v>
      </c>
      <c r="N362" s="37">
        <v>3</v>
      </c>
      <c r="O362" s="437" t="s">
        <v>458</v>
      </c>
      <c r="P362" s="437"/>
      <c r="Q362" s="437"/>
      <c r="R362" s="38" t="s">
        <v>931</v>
      </c>
      <c r="S362" s="38" t="s">
        <v>460</v>
      </c>
      <c r="T362" s="35">
        <v>60</v>
      </c>
      <c r="U362" s="39">
        <v>1.667</v>
      </c>
      <c r="V362" s="40">
        <v>75</v>
      </c>
      <c r="W362" s="34">
        <v>42378</v>
      </c>
      <c r="X362" s="35">
        <v>1</v>
      </c>
      <c r="Y362" s="34">
        <v>31783.5</v>
      </c>
      <c r="Z362" s="34">
        <v>10594.5</v>
      </c>
    </row>
    <row r="363" spans="1:26" s="1" customFormat="1" ht="11.25" hidden="1" customHeight="1" outlineLevel="3">
      <c r="A363" s="434" t="s">
        <v>798</v>
      </c>
      <c r="B363" s="434"/>
      <c r="C363" s="434"/>
      <c r="D363" s="434"/>
      <c r="E363" s="434"/>
      <c r="F363" s="434"/>
      <c r="G363" s="434"/>
      <c r="H363" s="434"/>
      <c r="I363" s="434"/>
      <c r="J363" s="434"/>
      <c r="K363" s="434"/>
      <c r="L363" s="434"/>
      <c r="M363" s="434"/>
      <c r="N363" s="434"/>
      <c r="O363" s="434"/>
      <c r="P363" s="434"/>
      <c r="Q363" s="434"/>
      <c r="R363" s="434"/>
      <c r="S363" s="434"/>
      <c r="T363" s="434"/>
      <c r="U363" s="434"/>
      <c r="V363" s="434"/>
      <c r="W363" s="34">
        <v>21359.99</v>
      </c>
      <c r="X363" s="35">
        <v>6</v>
      </c>
      <c r="Y363" s="34">
        <v>21359.99</v>
      </c>
      <c r="Z363" s="44">
        <v>0</v>
      </c>
    </row>
    <row r="364" spans="1:26" s="1" customFormat="1" ht="11.25" hidden="1" customHeight="1" outlineLevel="4">
      <c r="A364" s="435" t="s">
        <v>489</v>
      </c>
      <c r="B364" s="435"/>
      <c r="C364" s="435"/>
      <c r="D364" s="435"/>
      <c r="E364" s="435"/>
      <c r="F364" s="435"/>
      <c r="G364" s="435"/>
      <c r="H364" s="435"/>
      <c r="I364" s="435"/>
      <c r="J364" s="435"/>
      <c r="K364" s="435"/>
      <c r="L364" s="435"/>
      <c r="M364" s="435"/>
      <c r="N364" s="435"/>
      <c r="O364" s="435"/>
      <c r="P364" s="435"/>
      <c r="Q364" s="435"/>
      <c r="R364" s="435"/>
      <c r="S364" s="435"/>
      <c r="T364" s="435"/>
      <c r="U364" s="435"/>
      <c r="V364" s="435"/>
      <c r="W364" s="34">
        <v>21359.99</v>
      </c>
      <c r="X364" s="35">
        <v>6</v>
      </c>
      <c r="Y364" s="34">
        <v>21359.99</v>
      </c>
      <c r="Z364" s="44">
        <v>0</v>
      </c>
    </row>
    <row r="365" spans="1:26" s="1" customFormat="1" ht="11.25" hidden="1" customHeight="1" outlineLevel="5">
      <c r="A365" s="436">
        <v>186</v>
      </c>
      <c r="B365" s="436"/>
      <c r="C365" s="437" t="s">
        <v>932</v>
      </c>
      <c r="D365" s="437"/>
      <c r="E365" s="437"/>
      <c r="F365" s="437"/>
      <c r="G365" s="437"/>
      <c r="H365" s="437"/>
      <c r="I365" s="437" t="s">
        <v>933</v>
      </c>
      <c r="J365" s="437"/>
      <c r="K365" s="437"/>
      <c r="L365" s="437"/>
      <c r="M365" s="36" t="s">
        <v>934</v>
      </c>
      <c r="N365" s="37">
        <v>4</v>
      </c>
      <c r="O365" s="437" t="s">
        <v>477</v>
      </c>
      <c r="P365" s="437"/>
      <c r="Q365" s="437"/>
      <c r="R365" s="38" t="s">
        <v>935</v>
      </c>
      <c r="S365" s="38" t="s">
        <v>460</v>
      </c>
      <c r="T365" s="35">
        <v>84</v>
      </c>
      <c r="U365" s="39">
        <v>1.19</v>
      </c>
      <c r="V365" s="40">
        <v>100</v>
      </c>
      <c r="W365" s="34">
        <v>3112</v>
      </c>
      <c r="X365" s="35">
        <v>1</v>
      </c>
      <c r="Y365" s="34">
        <v>3112</v>
      </c>
      <c r="Z365" s="44">
        <v>0</v>
      </c>
    </row>
    <row r="366" spans="1:26" s="1" customFormat="1" ht="11.25" hidden="1" customHeight="1" outlineLevel="5">
      <c r="A366" s="436">
        <v>187</v>
      </c>
      <c r="B366" s="436"/>
      <c r="C366" s="437" t="s">
        <v>936</v>
      </c>
      <c r="D366" s="437"/>
      <c r="E366" s="437"/>
      <c r="F366" s="437"/>
      <c r="G366" s="437"/>
      <c r="H366" s="437"/>
      <c r="I366" s="437" t="s">
        <v>937</v>
      </c>
      <c r="J366" s="437"/>
      <c r="K366" s="437"/>
      <c r="L366" s="437"/>
      <c r="M366" s="36" t="s">
        <v>938</v>
      </c>
      <c r="N366" s="36"/>
      <c r="O366" s="437" t="s">
        <v>477</v>
      </c>
      <c r="P366" s="437"/>
      <c r="Q366" s="437"/>
      <c r="R366" s="38" t="s">
        <v>939</v>
      </c>
      <c r="S366" s="38" t="s">
        <v>460</v>
      </c>
      <c r="T366" s="48"/>
      <c r="U366" s="49"/>
      <c r="V366" s="40">
        <v>100</v>
      </c>
      <c r="W366" s="34">
        <v>3820.33</v>
      </c>
      <c r="X366" s="35">
        <v>1</v>
      </c>
      <c r="Y366" s="34">
        <v>3820.33</v>
      </c>
      <c r="Z366" s="44">
        <v>0</v>
      </c>
    </row>
    <row r="367" spans="1:26" s="1" customFormat="1" ht="11.25" hidden="1" customHeight="1" outlineLevel="5">
      <c r="A367" s="436">
        <v>188</v>
      </c>
      <c r="B367" s="436"/>
      <c r="C367" s="437" t="s">
        <v>936</v>
      </c>
      <c r="D367" s="437"/>
      <c r="E367" s="437"/>
      <c r="F367" s="437"/>
      <c r="G367" s="437"/>
      <c r="H367" s="437"/>
      <c r="I367" s="437" t="s">
        <v>940</v>
      </c>
      <c r="J367" s="437"/>
      <c r="K367" s="437"/>
      <c r="L367" s="437"/>
      <c r="M367" s="36" t="s">
        <v>938</v>
      </c>
      <c r="N367" s="36"/>
      <c r="O367" s="437" t="s">
        <v>477</v>
      </c>
      <c r="P367" s="437"/>
      <c r="Q367" s="437"/>
      <c r="R367" s="38" t="s">
        <v>939</v>
      </c>
      <c r="S367" s="38" t="s">
        <v>460</v>
      </c>
      <c r="T367" s="48"/>
      <c r="U367" s="49"/>
      <c r="V367" s="40">
        <v>100</v>
      </c>
      <c r="W367" s="34">
        <v>3820.33</v>
      </c>
      <c r="X367" s="35">
        <v>1</v>
      </c>
      <c r="Y367" s="34">
        <v>3820.33</v>
      </c>
      <c r="Z367" s="44">
        <v>0</v>
      </c>
    </row>
    <row r="368" spans="1:26" s="1" customFormat="1" ht="11.25" hidden="1" customHeight="1" outlineLevel="5">
      <c r="A368" s="436">
        <v>189</v>
      </c>
      <c r="B368" s="436"/>
      <c r="C368" s="437" t="s">
        <v>936</v>
      </c>
      <c r="D368" s="437"/>
      <c r="E368" s="437"/>
      <c r="F368" s="437"/>
      <c r="G368" s="437"/>
      <c r="H368" s="437"/>
      <c r="I368" s="437" t="s">
        <v>941</v>
      </c>
      <c r="J368" s="437"/>
      <c r="K368" s="437"/>
      <c r="L368" s="437"/>
      <c r="M368" s="36" t="s">
        <v>938</v>
      </c>
      <c r="N368" s="36"/>
      <c r="O368" s="437" t="s">
        <v>477</v>
      </c>
      <c r="P368" s="437"/>
      <c r="Q368" s="437"/>
      <c r="R368" s="38" t="s">
        <v>939</v>
      </c>
      <c r="S368" s="38" t="s">
        <v>460</v>
      </c>
      <c r="T368" s="48"/>
      <c r="U368" s="49"/>
      <c r="V368" s="40">
        <v>100</v>
      </c>
      <c r="W368" s="34">
        <v>3820.33</v>
      </c>
      <c r="X368" s="35">
        <v>1</v>
      </c>
      <c r="Y368" s="34">
        <v>3820.33</v>
      </c>
      <c r="Z368" s="44">
        <v>0</v>
      </c>
    </row>
    <row r="369" spans="1:26" s="1" customFormat="1" ht="11.25" hidden="1" customHeight="1" outlineLevel="5">
      <c r="A369" s="436">
        <v>190</v>
      </c>
      <c r="B369" s="436"/>
      <c r="C369" s="437" t="s">
        <v>942</v>
      </c>
      <c r="D369" s="437"/>
      <c r="E369" s="437"/>
      <c r="F369" s="437"/>
      <c r="G369" s="437"/>
      <c r="H369" s="437"/>
      <c r="I369" s="437" t="s">
        <v>943</v>
      </c>
      <c r="J369" s="437"/>
      <c r="K369" s="437"/>
      <c r="L369" s="437"/>
      <c r="M369" s="36" t="s">
        <v>710</v>
      </c>
      <c r="N369" s="37">
        <v>4</v>
      </c>
      <c r="O369" s="437" t="s">
        <v>477</v>
      </c>
      <c r="P369" s="437"/>
      <c r="Q369" s="437"/>
      <c r="R369" s="38" t="s">
        <v>935</v>
      </c>
      <c r="S369" s="38" t="s">
        <v>460</v>
      </c>
      <c r="T369" s="35">
        <v>84</v>
      </c>
      <c r="U369" s="39">
        <v>1.19</v>
      </c>
      <c r="V369" s="40">
        <v>100</v>
      </c>
      <c r="W369" s="34">
        <v>3690</v>
      </c>
      <c r="X369" s="35">
        <v>1</v>
      </c>
      <c r="Y369" s="34">
        <v>3690</v>
      </c>
      <c r="Z369" s="44">
        <v>0</v>
      </c>
    </row>
    <row r="370" spans="1:26" s="1" customFormat="1" ht="11.25" hidden="1" customHeight="1" outlineLevel="5">
      <c r="A370" s="436">
        <v>191</v>
      </c>
      <c r="B370" s="436"/>
      <c r="C370" s="437" t="s">
        <v>944</v>
      </c>
      <c r="D370" s="437"/>
      <c r="E370" s="437"/>
      <c r="F370" s="437"/>
      <c r="G370" s="437"/>
      <c r="H370" s="437"/>
      <c r="I370" s="437" t="s">
        <v>945</v>
      </c>
      <c r="J370" s="437"/>
      <c r="K370" s="437"/>
      <c r="L370" s="437"/>
      <c r="M370" s="36" t="s">
        <v>710</v>
      </c>
      <c r="N370" s="37">
        <v>4</v>
      </c>
      <c r="O370" s="437" t="s">
        <v>477</v>
      </c>
      <c r="P370" s="437"/>
      <c r="Q370" s="437"/>
      <c r="R370" s="38" t="s">
        <v>935</v>
      </c>
      <c r="S370" s="38" t="s">
        <v>460</v>
      </c>
      <c r="T370" s="35">
        <v>84</v>
      </c>
      <c r="U370" s="39">
        <v>1.19</v>
      </c>
      <c r="V370" s="40">
        <v>100</v>
      </c>
      <c r="W370" s="34">
        <v>3097</v>
      </c>
      <c r="X370" s="35">
        <v>1</v>
      </c>
      <c r="Y370" s="34">
        <v>3097</v>
      </c>
      <c r="Z370" s="44">
        <v>0</v>
      </c>
    </row>
    <row r="371" spans="1:26" s="1" customFormat="1" ht="11.25" hidden="1" customHeight="1" outlineLevel="3">
      <c r="A371" s="434" t="s">
        <v>567</v>
      </c>
      <c r="B371" s="434"/>
      <c r="C371" s="434"/>
      <c r="D371" s="434"/>
      <c r="E371" s="434"/>
      <c r="F371" s="434"/>
      <c r="G371" s="434"/>
      <c r="H371" s="434"/>
      <c r="I371" s="434"/>
      <c r="J371" s="434"/>
      <c r="K371" s="434"/>
      <c r="L371" s="434"/>
      <c r="M371" s="434"/>
      <c r="N371" s="434"/>
      <c r="O371" s="434"/>
      <c r="P371" s="434"/>
      <c r="Q371" s="434"/>
      <c r="R371" s="434"/>
      <c r="S371" s="434"/>
      <c r="T371" s="434"/>
      <c r="U371" s="434"/>
      <c r="V371" s="434"/>
      <c r="W371" s="34">
        <v>13658</v>
      </c>
      <c r="X371" s="35">
        <v>4</v>
      </c>
      <c r="Y371" s="34">
        <v>13658</v>
      </c>
      <c r="Z371" s="44">
        <v>0</v>
      </c>
    </row>
    <row r="372" spans="1:26" s="1" customFormat="1" ht="11.25" hidden="1" customHeight="1" outlineLevel="4">
      <c r="A372" s="435" t="s">
        <v>568</v>
      </c>
      <c r="B372" s="435"/>
      <c r="C372" s="435"/>
      <c r="D372" s="435"/>
      <c r="E372" s="435"/>
      <c r="F372" s="435"/>
      <c r="G372" s="435"/>
      <c r="H372" s="435"/>
      <c r="I372" s="435"/>
      <c r="J372" s="435"/>
      <c r="K372" s="435"/>
      <c r="L372" s="435"/>
      <c r="M372" s="435"/>
      <c r="N372" s="435"/>
      <c r="O372" s="435"/>
      <c r="P372" s="435"/>
      <c r="Q372" s="435"/>
      <c r="R372" s="435"/>
      <c r="S372" s="435"/>
      <c r="T372" s="435"/>
      <c r="U372" s="435"/>
      <c r="V372" s="435"/>
      <c r="W372" s="34">
        <v>13658</v>
      </c>
      <c r="X372" s="35">
        <v>4</v>
      </c>
      <c r="Y372" s="34">
        <v>13658</v>
      </c>
      <c r="Z372" s="44">
        <v>0</v>
      </c>
    </row>
    <row r="373" spans="1:26" s="1" customFormat="1" ht="11.25" hidden="1" customHeight="1" outlineLevel="5">
      <c r="A373" s="436">
        <v>192</v>
      </c>
      <c r="B373" s="436"/>
      <c r="C373" s="437" t="s">
        <v>946</v>
      </c>
      <c r="D373" s="437"/>
      <c r="E373" s="437"/>
      <c r="F373" s="437"/>
      <c r="G373" s="437"/>
      <c r="H373" s="437"/>
      <c r="I373" s="437" t="s">
        <v>947</v>
      </c>
      <c r="J373" s="437"/>
      <c r="K373" s="437"/>
      <c r="L373" s="437"/>
      <c r="M373" s="36" t="s">
        <v>948</v>
      </c>
      <c r="N373" s="37">
        <v>4</v>
      </c>
      <c r="O373" s="437" t="s">
        <v>477</v>
      </c>
      <c r="P373" s="437"/>
      <c r="Q373" s="437"/>
      <c r="R373" s="38" t="s">
        <v>935</v>
      </c>
      <c r="S373" s="38" t="s">
        <v>460</v>
      </c>
      <c r="T373" s="35">
        <v>84</v>
      </c>
      <c r="U373" s="39">
        <v>1.19</v>
      </c>
      <c r="V373" s="40">
        <v>100</v>
      </c>
      <c r="W373" s="34">
        <v>3179</v>
      </c>
      <c r="X373" s="35">
        <v>1</v>
      </c>
      <c r="Y373" s="34">
        <v>3179</v>
      </c>
      <c r="Z373" s="44">
        <v>0</v>
      </c>
    </row>
    <row r="374" spans="1:26" s="1" customFormat="1" ht="11.25" hidden="1" customHeight="1" outlineLevel="5">
      <c r="A374" s="436">
        <v>193</v>
      </c>
      <c r="B374" s="436"/>
      <c r="C374" s="437" t="s">
        <v>946</v>
      </c>
      <c r="D374" s="437"/>
      <c r="E374" s="437"/>
      <c r="F374" s="437"/>
      <c r="G374" s="437"/>
      <c r="H374" s="437"/>
      <c r="I374" s="437" t="s">
        <v>949</v>
      </c>
      <c r="J374" s="437"/>
      <c r="K374" s="437"/>
      <c r="L374" s="437"/>
      <c r="M374" s="36" t="s">
        <v>948</v>
      </c>
      <c r="N374" s="37">
        <v>4</v>
      </c>
      <c r="O374" s="437" t="s">
        <v>477</v>
      </c>
      <c r="P374" s="437"/>
      <c r="Q374" s="437"/>
      <c r="R374" s="38" t="s">
        <v>935</v>
      </c>
      <c r="S374" s="38" t="s">
        <v>460</v>
      </c>
      <c r="T374" s="35">
        <v>84</v>
      </c>
      <c r="U374" s="39">
        <v>1.19</v>
      </c>
      <c r="V374" s="40">
        <v>100</v>
      </c>
      <c r="W374" s="34">
        <v>3179</v>
      </c>
      <c r="X374" s="35">
        <v>1</v>
      </c>
      <c r="Y374" s="34">
        <v>3179</v>
      </c>
      <c r="Z374" s="44">
        <v>0</v>
      </c>
    </row>
    <row r="375" spans="1:26" s="1" customFormat="1" ht="11.25" hidden="1" customHeight="1" outlineLevel="5">
      <c r="A375" s="436">
        <v>194</v>
      </c>
      <c r="B375" s="436"/>
      <c r="C375" s="437" t="s">
        <v>950</v>
      </c>
      <c r="D375" s="437"/>
      <c r="E375" s="437"/>
      <c r="F375" s="437"/>
      <c r="G375" s="437"/>
      <c r="H375" s="437"/>
      <c r="I375" s="437" t="s">
        <v>951</v>
      </c>
      <c r="J375" s="437"/>
      <c r="K375" s="437"/>
      <c r="L375" s="437"/>
      <c r="M375" s="36" t="s">
        <v>948</v>
      </c>
      <c r="N375" s="37">
        <v>4</v>
      </c>
      <c r="O375" s="437" t="s">
        <v>477</v>
      </c>
      <c r="P375" s="437"/>
      <c r="Q375" s="437"/>
      <c r="R375" s="38" t="s">
        <v>935</v>
      </c>
      <c r="S375" s="38" t="s">
        <v>460</v>
      </c>
      <c r="T375" s="35">
        <v>84</v>
      </c>
      <c r="U375" s="39">
        <v>1.19</v>
      </c>
      <c r="V375" s="40">
        <v>100</v>
      </c>
      <c r="W375" s="34">
        <v>3650</v>
      </c>
      <c r="X375" s="35">
        <v>1</v>
      </c>
      <c r="Y375" s="34">
        <v>3650</v>
      </c>
      <c r="Z375" s="44">
        <v>0</v>
      </c>
    </row>
    <row r="376" spans="1:26" s="1" customFormat="1" ht="11.25" hidden="1" customHeight="1" outlineLevel="5">
      <c r="A376" s="436">
        <v>195</v>
      </c>
      <c r="B376" s="436"/>
      <c r="C376" s="437" t="s">
        <v>950</v>
      </c>
      <c r="D376" s="437"/>
      <c r="E376" s="437"/>
      <c r="F376" s="437"/>
      <c r="G376" s="437"/>
      <c r="H376" s="437"/>
      <c r="I376" s="437" t="s">
        <v>952</v>
      </c>
      <c r="J376" s="437"/>
      <c r="K376" s="437"/>
      <c r="L376" s="437"/>
      <c r="M376" s="36" t="s">
        <v>948</v>
      </c>
      <c r="N376" s="37">
        <v>4</v>
      </c>
      <c r="O376" s="437" t="s">
        <v>477</v>
      </c>
      <c r="P376" s="437"/>
      <c r="Q376" s="437"/>
      <c r="R376" s="38" t="s">
        <v>935</v>
      </c>
      <c r="S376" s="38" t="s">
        <v>460</v>
      </c>
      <c r="T376" s="35">
        <v>84</v>
      </c>
      <c r="U376" s="39">
        <v>1.19</v>
      </c>
      <c r="V376" s="40">
        <v>100</v>
      </c>
      <c r="W376" s="34">
        <v>3650</v>
      </c>
      <c r="X376" s="35">
        <v>1</v>
      </c>
      <c r="Y376" s="34">
        <v>3650</v>
      </c>
      <c r="Z376" s="44">
        <v>0</v>
      </c>
    </row>
    <row r="377" spans="1:26" ht="11.25" customHeight="1" outlineLevel="1" collapsed="1">
      <c r="A377" s="440">
        <v>4</v>
      </c>
      <c r="B377" s="440"/>
      <c r="C377" s="440"/>
      <c r="D377" s="440"/>
      <c r="E377" s="440"/>
      <c r="F377" s="440"/>
      <c r="G377" s="440"/>
      <c r="H377" s="440"/>
      <c r="I377" s="440"/>
      <c r="J377" s="440"/>
      <c r="K377" s="440"/>
      <c r="L377" s="440"/>
      <c r="M377" s="440"/>
      <c r="N377" s="440"/>
      <c r="O377" s="440"/>
      <c r="P377" s="440"/>
      <c r="Q377" s="440"/>
      <c r="R377" s="440"/>
      <c r="S377" s="440"/>
      <c r="T377" s="440"/>
      <c r="U377" s="440"/>
      <c r="V377" s="440"/>
      <c r="W377" s="30">
        <v>925840.33</v>
      </c>
      <c r="X377" s="31">
        <v>53</v>
      </c>
      <c r="Y377" s="30">
        <v>859216.83</v>
      </c>
      <c r="Z377" s="30">
        <v>66623.5</v>
      </c>
    </row>
    <row r="378" spans="1:26" s="1" customFormat="1" ht="11.25" hidden="1" customHeight="1" outlineLevel="2">
      <c r="A378" s="441" t="s">
        <v>471</v>
      </c>
      <c r="B378" s="441"/>
      <c r="C378" s="441"/>
      <c r="D378" s="441"/>
      <c r="E378" s="441"/>
      <c r="F378" s="441"/>
      <c r="G378" s="441"/>
      <c r="H378" s="441"/>
      <c r="I378" s="441"/>
      <c r="J378" s="441"/>
      <c r="K378" s="441"/>
      <c r="L378" s="441"/>
      <c r="M378" s="441"/>
      <c r="N378" s="441"/>
      <c r="O378" s="441"/>
      <c r="P378" s="441"/>
      <c r="Q378" s="441"/>
      <c r="R378" s="441"/>
      <c r="S378" s="441"/>
      <c r="T378" s="441"/>
      <c r="U378" s="441"/>
      <c r="V378" s="441"/>
      <c r="W378" s="32">
        <v>140993</v>
      </c>
      <c r="X378" s="33">
        <v>5</v>
      </c>
      <c r="Y378" s="32">
        <v>140993</v>
      </c>
      <c r="Z378" s="43">
        <v>0</v>
      </c>
    </row>
    <row r="379" spans="1:26" s="1" customFormat="1" ht="11.25" hidden="1" customHeight="1" outlineLevel="3">
      <c r="A379" s="434" t="s">
        <v>479</v>
      </c>
      <c r="B379" s="434"/>
      <c r="C379" s="434"/>
      <c r="D379" s="434"/>
      <c r="E379" s="434"/>
      <c r="F379" s="434"/>
      <c r="G379" s="434"/>
      <c r="H379" s="434"/>
      <c r="I379" s="434"/>
      <c r="J379" s="434"/>
      <c r="K379" s="434"/>
      <c r="L379" s="434"/>
      <c r="M379" s="434"/>
      <c r="N379" s="434"/>
      <c r="O379" s="434"/>
      <c r="P379" s="434"/>
      <c r="Q379" s="434"/>
      <c r="R379" s="434"/>
      <c r="S379" s="434"/>
      <c r="T379" s="434"/>
      <c r="U379" s="434"/>
      <c r="V379" s="434"/>
      <c r="W379" s="34">
        <v>3500</v>
      </c>
      <c r="X379" s="35">
        <v>1</v>
      </c>
      <c r="Y379" s="34">
        <v>3500</v>
      </c>
      <c r="Z379" s="44">
        <v>0</v>
      </c>
    </row>
    <row r="380" spans="1:26" s="1" customFormat="1" ht="11.25" hidden="1" customHeight="1" outlineLevel="4">
      <c r="A380" s="435"/>
      <c r="B380" s="435"/>
      <c r="C380" s="435"/>
      <c r="D380" s="435"/>
      <c r="E380" s="435"/>
      <c r="F380" s="435"/>
      <c r="G380" s="435"/>
      <c r="H380" s="435"/>
      <c r="I380" s="435"/>
      <c r="J380" s="435"/>
      <c r="K380" s="435"/>
      <c r="L380" s="435"/>
      <c r="M380" s="435"/>
      <c r="N380" s="435"/>
      <c r="O380" s="435"/>
      <c r="P380" s="435"/>
      <c r="Q380" s="435"/>
      <c r="R380" s="435"/>
      <c r="S380" s="435"/>
      <c r="T380" s="435"/>
      <c r="U380" s="435"/>
      <c r="V380" s="435"/>
      <c r="W380" s="34">
        <v>3500</v>
      </c>
      <c r="X380" s="35">
        <v>1</v>
      </c>
      <c r="Y380" s="34">
        <v>3500</v>
      </c>
      <c r="Z380" s="44">
        <v>0</v>
      </c>
    </row>
    <row r="381" spans="1:26" s="1" customFormat="1" ht="21.75" hidden="1" customHeight="1" outlineLevel="5">
      <c r="A381" s="436">
        <v>196</v>
      </c>
      <c r="B381" s="436"/>
      <c r="C381" s="437" t="s">
        <v>953</v>
      </c>
      <c r="D381" s="437"/>
      <c r="E381" s="437"/>
      <c r="F381" s="437"/>
      <c r="G381" s="437"/>
      <c r="H381" s="437"/>
      <c r="I381" s="437" t="s">
        <v>954</v>
      </c>
      <c r="J381" s="437"/>
      <c r="K381" s="437"/>
      <c r="L381" s="437"/>
      <c r="M381" s="36" t="s">
        <v>955</v>
      </c>
      <c r="N381" s="37">
        <v>3</v>
      </c>
      <c r="O381" s="437" t="s">
        <v>477</v>
      </c>
      <c r="P381" s="437"/>
      <c r="Q381" s="437"/>
      <c r="R381" s="38" t="s">
        <v>956</v>
      </c>
      <c r="S381" s="38" t="s">
        <v>460</v>
      </c>
      <c r="T381" s="35">
        <v>60</v>
      </c>
      <c r="U381" s="39">
        <v>1.667</v>
      </c>
      <c r="V381" s="40">
        <v>100</v>
      </c>
      <c r="W381" s="34">
        <v>3500</v>
      </c>
      <c r="X381" s="35">
        <v>1</v>
      </c>
      <c r="Y381" s="34">
        <v>3500</v>
      </c>
      <c r="Z381" s="44">
        <v>0</v>
      </c>
    </row>
    <row r="382" spans="1:26" s="1" customFormat="1" ht="11.25" hidden="1" customHeight="1" outlineLevel="3">
      <c r="A382" s="434" t="s">
        <v>957</v>
      </c>
      <c r="B382" s="434"/>
      <c r="C382" s="434"/>
      <c r="D382" s="434"/>
      <c r="E382" s="434"/>
      <c r="F382" s="434"/>
      <c r="G382" s="434"/>
      <c r="H382" s="434"/>
      <c r="I382" s="434"/>
      <c r="J382" s="434"/>
      <c r="K382" s="434"/>
      <c r="L382" s="434"/>
      <c r="M382" s="434"/>
      <c r="N382" s="434"/>
      <c r="O382" s="434"/>
      <c r="P382" s="434"/>
      <c r="Q382" s="434"/>
      <c r="R382" s="434"/>
      <c r="S382" s="434"/>
      <c r="T382" s="434"/>
      <c r="U382" s="434"/>
      <c r="V382" s="434"/>
      <c r="W382" s="34">
        <v>47500</v>
      </c>
      <c r="X382" s="35">
        <v>1</v>
      </c>
      <c r="Y382" s="34">
        <v>47500</v>
      </c>
      <c r="Z382" s="44">
        <v>0</v>
      </c>
    </row>
    <row r="383" spans="1:26" s="1" customFormat="1" ht="11.25" hidden="1" customHeight="1" outlineLevel="4">
      <c r="A383" s="435" t="s">
        <v>489</v>
      </c>
      <c r="B383" s="435"/>
      <c r="C383" s="435"/>
      <c r="D383" s="435"/>
      <c r="E383" s="435"/>
      <c r="F383" s="435"/>
      <c r="G383" s="435"/>
      <c r="H383" s="435"/>
      <c r="I383" s="435"/>
      <c r="J383" s="435"/>
      <c r="K383" s="435"/>
      <c r="L383" s="435"/>
      <c r="M383" s="435"/>
      <c r="N383" s="435"/>
      <c r="O383" s="435"/>
      <c r="P383" s="435"/>
      <c r="Q383" s="435"/>
      <c r="R383" s="435"/>
      <c r="S383" s="435"/>
      <c r="T383" s="435"/>
      <c r="U383" s="435"/>
      <c r="V383" s="435"/>
      <c r="W383" s="34">
        <v>47500</v>
      </c>
      <c r="X383" s="35">
        <v>1</v>
      </c>
      <c r="Y383" s="34">
        <v>47500</v>
      </c>
      <c r="Z383" s="44">
        <v>0</v>
      </c>
    </row>
    <row r="384" spans="1:26" s="1" customFormat="1" ht="11.25" hidden="1" customHeight="1" outlineLevel="5">
      <c r="A384" s="436">
        <v>197</v>
      </c>
      <c r="B384" s="436"/>
      <c r="C384" s="437" t="s">
        <v>958</v>
      </c>
      <c r="D384" s="437"/>
      <c r="E384" s="437"/>
      <c r="F384" s="437"/>
      <c r="G384" s="437"/>
      <c r="H384" s="437"/>
      <c r="I384" s="437" t="s">
        <v>959</v>
      </c>
      <c r="J384" s="437"/>
      <c r="K384" s="437"/>
      <c r="L384" s="437"/>
      <c r="M384" s="36" t="s">
        <v>960</v>
      </c>
      <c r="N384" s="37">
        <v>3</v>
      </c>
      <c r="O384" s="437" t="s">
        <v>458</v>
      </c>
      <c r="P384" s="437"/>
      <c r="Q384" s="437"/>
      <c r="R384" s="38" t="s">
        <v>601</v>
      </c>
      <c r="S384" s="38" t="s">
        <v>460</v>
      </c>
      <c r="T384" s="35">
        <v>60</v>
      </c>
      <c r="U384" s="39">
        <v>1.667</v>
      </c>
      <c r="V384" s="40">
        <v>100</v>
      </c>
      <c r="W384" s="34">
        <v>47500</v>
      </c>
      <c r="X384" s="35">
        <v>1</v>
      </c>
      <c r="Y384" s="34">
        <v>47500</v>
      </c>
      <c r="Z384" s="44">
        <v>0</v>
      </c>
    </row>
    <row r="385" spans="1:26" s="1" customFormat="1" ht="11.25" hidden="1" customHeight="1" outlineLevel="3">
      <c r="A385" s="434" t="s">
        <v>961</v>
      </c>
      <c r="B385" s="434"/>
      <c r="C385" s="434"/>
      <c r="D385" s="434"/>
      <c r="E385" s="434"/>
      <c r="F385" s="434"/>
      <c r="G385" s="434"/>
      <c r="H385" s="434"/>
      <c r="I385" s="434"/>
      <c r="J385" s="434"/>
      <c r="K385" s="434"/>
      <c r="L385" s="434"/>
      <c r="M385" s="434"/>
      <c r="N385" s="434"/>
      <c r="O385" s="434"/>
      <c r="P385" s="434"/>
      <c r="Q385" s="434"/>
      <c r="R385" s="434"/>
      <c r="S385" s="434"/>
      <c r="T385" s="434"/>
      <c r="U385" s="434"/>
      <c r="V385" s="434"/>
      <c r="W385" s="34">
        <v>7493</v>
      </c>
      <c r="X385" s="35">
        <v>1</v>
      </c>
      <c r="Y385" s="34">
        <v>7493</v>
      </c>
      <c r="Z385" s="44">
        <v>0</v>
      </c>
    </row>
    <row r="386" spans="1:26" s="1" customFormat="1" ht="11.25" hidden="1" customHeight="1" outlineLevel="4">
      <c r="A386" s="435"/>
      <c r="B386" s="435"/>
      <c r="C386" s="435"/>
      <c r="D386" s="435"/>
      <c r="E386" s="435"/>
      <c r="F386" s="435"/>
      <c r="G386" s="435"/>
      <c r="H386" s="435"/>
      <c r="I386" s="435"/>
      <c r="J386" s="435"/>
      <c r="K386" s="435"/>
      <c r="L386" s="435"/>
      <c r="M386" s="435"/>
      <c r="N386" s="435"/>
      <c r="O386" s="435"/>
      <c r="P386" s="435"/>
      <c r="Q386" s="435"/>
      <c r="R386" s="435"/>
      <c r="S386" s="435"/>
      <c r="T386" s="435"/>
      <c r="U386" s="435"/>
      <c r="V386" s="435"/>
      <c r="W386" s="34">
        <v>7493</v>
      </c>
      <c r="X386" s="35">
        <v>1</v>
      </c>
      <c r="Y386" s="34">
        <v>7493</v>
      </c>
      <c r="Z386" s="44">
        <v>0</v>
      </c>
    </row>
    <row r="387" spans="1:26" s="1" customFormat="1" ht="11.25" hidden="1" customHeight="1" outlineLevel="5">
      <c r="A387" s="436">
        <v>198</v>
      </c>
      <c r="B387" s="436"/>
      <c r="C387" s="437" t="s">
        <v>962</v>
      </c>
      <c r="D387" s="437"/>
      <c r="E387" s="437"/>
      <c r="F387" s="437"/>
      <c r="G387" s="437"/>
      <c r="H387" s="437"/>
      <c r="I387" s="437" t="s">
        <v>963</v>
      </c>
      <c r="J387" s="437"/>
      <c r="K387" s="437"/>
      <c r="L387" s="437"/>
      <c r="M387" s="36" t="s">
        <v>916</v>
      </c>
      <c r="N387" s="37">
        <v>3</v>
      </c>
      <c r="O387" s="437" t="s">
        <v>477</v>
      </c>
      <c r="P387" s="437"/>
      <c r="Q387" s="437"/>
      <c r="R387" s="38" t="s">
        <v>601</v>
      </c>
      <c r="S387" s="38" t="s">
        <v>460</v>
      </c>
      <c r="T387" s="35">
        <v>60</v>
      </c>
      <c r="U387" s="39">
        <v>1.667</v>
      </c>
      <c r="V387" s="40">
        <v>100</v>
      </c>
      <c r="W387" s="34">
        <v>7493</v>
      </c>
      <c r="X387" s="35">
        <v>1</v>
      </c>
      <c r="Y387" s="34">
        <v>7493</v>
      </c>
      <c r="Z387" s="44">
        <v>0</v>
      </c>
    </row>
    <row r="388" spans="1:26" s="1" customFormat="1" ht="11.25" hidden="1" customHeight="1" outlineLevel="3">
      <c r="A388" s="434" t="s">
        <v>657</v>
      </c>
      <c r="B388" s="434"/>
      <c r="C388" s="434"/>
      <c r="D388" s="434"/>
      <c r="E388" s="434"/>
      <c r="F388" s="434"/>
      <c r="G388" s="434"/>
      <c r="H388" s="434"/>
      <c r="I388" s="434"/>
      <c r="J388" s="434"/>
      <c r="K388" s="434"/>
      <c r="L388" s="434"/>
      <c r="M388" s="434"/>
      <c r="N388" s="434"/>
      <c r="O388" s="434"/>
      <c r="P388" s="434"/>
      <c r="Q388" s="434"/>
      <c r="R388" s="434"/>
      <c r="S388" s="434"/>
      <c r="T388" s="434"/>
      <c r="U388" s="434"/>
      <c r="V388" s="434"/>
      <c r="W388" s="34">
        <v>35000</v>
      </c>
      <c r="X388" s="35">
        <v>1</v>
      </c>
      <c r="Y388" s="34">
        <v>35000</v>
      </c>
      <c r="Z388" s="44">
        <v>0</v>
      </c>
    </row>
    <row r="389" spans="1:26" s="1" customFormat="1" ht="11.25" hidden="1" customHeight="1" outlineLevel="4">
      <c r="A389" s="435"/>
      <c r="B389" s="435"/>
      <c r="C389" s="435"/>
      <c r="D389" s="435"/>
      <c r="E389" s="435"/>
      <c r="F389" s="435"/>
      <c r="G389" s="435"/>
      <c r="H389" s="435"/>
      <c r="I389" s="435"/>
      <c r="J389" s="435"/>
      <c r="K389" s="435"/>
      <c r="L389" s="435"/>
      <c r="M389" s="435"/>
      <c r="N389" s="435"/>
      <c r="O389" s="435"/>
      <c r="P389" s="435"/>
      <c r="Q389" s="435"/>
      <c r="R389" s="435"/>
      <c r="S389" s="435"/>
      <c r="T389" s="435"/>
      <c r="U389" s="435"/>
      <c r="V389" s="435"/>
      <c r="W389" s="34">
        <v>35000</v>
      </c>
      <c r="X389" s="35">
        <v>1</v>
      </c>
      <c r="Y389" s="34">
        <v>35000</v>
      </c>
      <c r="Z389" s="44">
        <v>0</v>
      </c>
    </row>
    <row r="390" spans="1:26" s="1" customFormat="1" ht="11.25" hidden="1" customHeight="1" outlineLevel="5">
      <c r="A390" s="436">
        <v>199</v>
      </c>
      <c r="B390" s="436"/>
      <c r="C390" s="437" t="s">
        <v>964</v>
      </c>
      <c r="D390" s="437"/>
      <c r="E390" s="437"/>
      <c r="F390" s="437"/>
      <c r="G390" s="437"/>
      <c r="H390" s="437"/>
      <c r="I390" s="437" t="s">
        <v>965</v>
      </c>
      <c r="J390" s="437"/>
      <c r="K390" s="437"/>
      <c r="L390" s="437"/>
      <c r="M390" s="37">
        <v>143520562</v>
      </c>
      <c r="N390" s="37">
        <v>2</v>
      </c>
      <c r="O390" s="437" t="s">
        <v>477</v>
      </c>
      <c r="P390" s="437"/>
      <c r="Q390" s="437"/>
      <c r="R390" s="38" t="s">
        <v>660</v>
      </c>
      <c r="S390" s="38" t="s">
        <v>460</v>
      </c>
      <c r="T390" s="35">
        <v>36</v>
      </c>
      <c r="U390" s="39">
        <v>2.778</v>
      </c>
      <c r="V390" s="40">
        <v>100</v>
      </c>
      <c r="W390" s="34">
        <v>35000</v>
      </c>
      <c r="X390" s="35">
        <v>1</v>
      </c>
      <c r="Y390" s="34">
        <v>35000</v>
      </c>
      <c r="Z390" s="44">
        <v>0</v>
      </c>
    </row>
    <row r="391" spans="1:26" s="1" customFormat="1" ht="11.25" hidden="1" customHeight="1" outlineLevel="3">
      <c r="A391" s="434" t="s">
        <v>966</v>
      </c>
      <c r="B391" s="434"/>
      <c r="C391" s="434"/>
      <c r="D391" s="434"/>
      <c r="E391" s="434"/>
      <c r="F391" s="434"/>
      <c r="G391" s="434"/>
      <c r="H391" s="434"/>
      <c r="I391" s="434"/>
      <c r="J391" s="434"/>
      <c r="K391" s="434"/>
      <c r="L391" s="434"/>
      <c r="M391" s="434"/>
      <c r="N391" s="434"/>
      <c r="O391" s="434"/>
      <c r="P391" s="434"/>
      <c r="Q391" s="434"/>
      <c r="R391" s="434"/>
      <c r="S391" s="434"/>
      <c r="T391" s="434"/>
      <c r="U391" s="434"/>
      <c r="V391" s="434"/>
      <c r="W391" s="34">
        <v>47500</v>
      </c>
      <c r="X391" s="35">
        <v>1</v>
      </c>
      <c r="Y391" s="34">
        <v>47500</v>
      </c>
      <c r="Z391" s="44">
        <v>0</v>
      </c>
    </row>
    <row r="392" spans="1:26" s="1" customFormat="1" ht="11.25" hidden="1" customHeight="1" outlineLevel="4">
      <c r="A392" s="435" t="s">
        <v>489</v>
      </c>
      <c r="B392" s="435"/>
      <c r="C392" s="435"/>
      <c r="D392" s="435"/>
      <c r="E392" s="435"/>
      <c r="F392" s="435"/>
      <c r="G392" s="435"/>
      <c r="H392" s="435"/>
      <c r="I392" s="435"/>
      <c r="J392" s="435"/>
      <c r="K392" s="435"/>
      <c r="L392" s="435"/>
      <c r="M392" s="435"/>
      <c r="N392" s="435"/>
      <c r="O392" s="435"/>
      <c r="P392" s="435"/>
      <c r="Q392" s="435"/>
      <c r="R392" s="435"/>
      <c r="S392" s="435"/>
      <c r="T392" s="435"/>
      <c r="U392" s="435"/>
      <c r="V392" s="435"/>
      <c r="W392" s="34">
        <v>47500</v>
      </c>
      <c r="X392" s="35">
        <v>1</v>
      </c>
      <c r="Y392" s="34">
        <v>47500</v>
      </c>
      <c r="Z392" s="44">
        <v>0</v>
      </c>
    </row>
    <row r="393" spans="1:26" s="1" customFormat="1" ht="11.25" hidden="1" customHeight="1" outlineLevel="5" collapsed="1">
      <c r="A393" s="436">
        <v>200</v>
      </c>
      <c r="B393" s="436"/>
      <c r="C393" s="437" t="s">
        <v>958</v>
      </c>
      <c r="D393" s="437"/>
      <c r="E393" s="437"/>
      <c r="F393" s="437"/>
      <c r="G393" s="437"/>
      <c r="H393" s="437"/>
      <c r="I393" s="437" t="s">
        <v>967</v>
      </c>
      <c r="J393" s="437"/>
      <c r="K393" s="437"/>
      <c r="L393" s="437"/>
      <c r="M393" s="36" t="s">
        <v>960</v>
      </c>
      <c r="N393" s="37">
        <v>3</v>
      </c>
      <c r="O393" s="437" t="s">
        <v>458</v>
      </c>
      <c r="P393" s="437"/>
      <c r="Q393" s="437"/>
      <c r="R393" s="38" t="s">
        <v>601</v>
      </c>
      <c r="S393" s="38" t="s">
        <v>460</v>
      </c>
      <c r="T393" s="35">
        <v>60</v>
      </c>
      <c r="U393" s="39">
        <v>1.667</v>
      </c>
      <c r="V393" s="40">
        <v>100</v>
      </c>
      <c r="W393" s="34">
        <v>47500</v>
      </c>
      <c r="X393" s="35">
        <v>1</v>
      </c>
      <c r="Y393" s="34">
        <v>47500</v>
      </c>
      <c r="Z393" s="44">
        <v>0</v>
      </c>
    </row>
    <row r="394" spans="1:26" s="1" customFormat="1" ht="11.25" hidden="1" customHeight="1" outlineLevel="2">
      <c r="A394" s="441" t="s">
        <v>597</v>
      </c>
      <c r="B394" s="441"/>
      <c r="C394" s="441"/>
      <c r="D394" s="441"/>
      <c r="E394" s="441"/>
      <c r="F394" s="441"/>
      <c r="G394" s="441"/>
      <c r="H394" s="441"/>
      <c r="I394" s="441"/>
      <c r="J394" s="441"/>
      <c r="K394" s="441"/>
      <c r="L394" s="441"/>
      <c r="M394" s="441"/>
      <c r="N394" s="441"/>
      <c r="O394" s="441"/>
      <c r="P394" s="441"/>
      <c r="Q394" s="441"/>
      <c r="R394" s="441"/>
      <c r="S394" s="441"/>
      <c r="T394" s="441"/>
      <c r="U394" s="441"/>
      <c r="V394" s="441"/>
      <c r="W394" s="32">
        <v>784847.33</v>
      </c>
      <c r="X394" s="33">
        <v>48</v>
      </c>
      <c r="Y394" s="32">
        <v>718223.83</v>
      </c>
      <c r="Z394" s="32">
        <v>66623.5</v>
      </c>
    </row>
    <row r="395" spans="1:26" s="1" customFormat="1" ht="11.25" hidden="1" customHeight="1" outlineLevel="3">
      <c r="A395" s="434" t="s">
        <v>479</v>
      </c>
      <c r="B395" s="434"/>
      <c r="C395" s="434"/>
      <c r="D395" s="434"/>
      <c r="E395" s="434"/>
      <c r="F395" s="434"/>
      <c r="G395" s="434"/>
      <c r="H395" s="434"/>
      <c r="I395" s="434"/>
      <c r="J395" s="434"/>
      <c r="K395" s="434"/>
      <c r="L395" s="434"/>
      <c r="M395" s="434"/>
      <c r="N395" s="434"/>
      <c r="O395" s="434"/>
      <c r="P395" s="434"/>
      <c r="Q395" s="434"/>
      <c r="R395" s="434"/>
      <c r="S395" s="434"/>
      <c r="T395" s="434"/>
      <c r="U395" s="434"/>
      <c r="V395" s="434"/>
      <c r="W395" s="34">
        <v>5400.27</v>
      </c>
      <c r="X395" s="35">
        <v>1</v>
      </c>
      <c r="Y395" s="34">
        <v>5400.27</v>
      </c>
      <c r="Z395" s="44">
        <v>0</v>
      </c>
    </row>
    <row r="396" spans="1:26" s="1" customFormat="1" ht="11.25" hidden="1" customHeight="1" outlineLevel="4">
      <c r="A396" s="435"/>
      <c r="B396" s="435"/>
      <c r="C396" s="435"/>
      <c r="D396" s="435"/>
      <c r="E396" s="435"/>
      <c r="F396" s="435"/>
      <c r="G396" s="435"/>
      <c r="H396" s="435"/>
      <c r="I396" s="435"/>
      <c r="J396" s="435"/>
      <c r="K396" s="435"/>
      <c r="L396" s="435"/>
      <c r="M396" s="435"/>
      <c r="N396" s="435"/>
      <c r="O396" s="435"/>
      <c r="P396" s="435"/>
      <c r="Q396" s="435"/>
      <c r="R396" s="435"/>
      <c r="S396" s="435"/>
      <c r="T396" s="435"/>
      <c r="U396" s="435"/>
      <c r="V396" s="435"/>
      <c r="W396" s="34">
        <v>5400.27</v>
      </c>
      <c r="X396" s="35">
        <v>1</v>
      </c>
      <c r="Y396" s="34">
        <v>5400.27</v>
      </c>
      <c r="Z396" s="44">
        <v>0</v>
      </c>
    </row>
    <row r="397" spans="1:26" s="1" customFormat="1" ht="11.25" hidden="1" customHeight="1" outlineLevel="5">
      <c r="A397" s="436">
        <v>201</v>
      </c>
      <c r="B397" s="436"/>
      <c r="C397" s="437" t="s">
        <v>968</v>
      </c>
      <c r="D397" s="437"/>
      <c r="E397" s="437"/>
      <c r="F397" s="437"/>
      <c r="G397" s="437"/>
      <c r="H397" s="437"/>
      <c r="I397" s="437" t="s">
        <v>969</v>
      </c>
      <c r="J397" s="437"/>
      <c r="K397" s="437"/>
      <c r="L397" s="437"/>
      <c r="M397" s="36" t="s">
        <v>916</v>
      </c>
      <c r="N397" s="37">
        <v>3</v>
      </c>
      <c r="O397" s="437" t="s">
        <v>477</v>
      </c>
      <c r="P397" s="437"/>
      <c r="Q397" s="437"/>
      <c r="R397" s="38" t="s">
        <v>601</v>
      </c>
      <c r="S397" s="38" t="s">
        <v>460</v>
      </c>
      <c r="T397" s="35">
        <v>60</v>
      </c>
      <c r="U397" s="39">
        <v>1.667</v>
      </c>
      <c r="V397" s="40">
        <v>100</v>
      </c>
      <c r="W397" s="34">
        <v>5400.27</v>
      </c>
      <c r="X397" s="35">
        <v>1</v>
      </c>
      <c r="Y397" s="34">
        <v>5400.27</v>
      </c>
      <c r="Z397" s="44">
        <v>0</v>
      </c>
    </row>
    <row r="398" spans="1:26" s="1" customFormat="1" ht="11.25" hidden="1" customHeight="1" outlineLevel="3">
      <c r="A398" s="434" t="s">
        <v>957</v>
      </c>
      <c r="B398" s="434"/>
      <c r="C398" s="434"/>
      <c r="D398" s="434"/>
      <c r="E398" s="434"/>
      <c r="F398" s="434"/>
      <c r="G398" s="434"/>
      <c r="H398" s="434"/>
      <c r="I398" s="434"/>
      <c r="J398" s="434"/>
      <c r="K398" s="434"/>
      <c r="L398" s="434"/>
      <c r="M398" s="434"/>
      <c r="N398" s="434"/>
      <c r="O398" s="434"/>
      <c r="P398" s="434"/>
      <c r="Q398" s="434"/>
      <c r="R398" s="434"/>
      <c r="S398" s="434"/>
      <c r="T398" s="434"/>
      <c r="U398" s="434"/>
      <c r="V398" s="434"/>
      <c r="W398" s="34">
        <v>3550</v>
      </c>
      <c r="X398" s="35">
        <v>1</v>
      </c>
      <c r="Y398" s="34">
        <v>3550</v>
      </c>
      <c r="Z398" s="44">
        <v>0</v>
      </c>
    </row>
    <row r="399" spans="1:26" s="1" customFormat="1" ht="11.25" hidden="1" customHeight="1" outlineLevel="4">
      <c r="A399" s="435" t="s">
        <v>489</v>
      </c>
      <c r="B399" s="435"/>
      <c r="C399" s="435"/>
      <c r="D399" s="435"/>
      <c r="E399" s="435"/>
      <c r="F399" s="435"/>
      <c r="G399" s="435"/>
      <c r="H399" s="435"/>
      <c r="I399" s="435"/>
      <c r="J399" s="435"/>
      <c r="K399" s="435"/>
      <c r="L399" s="435"/>
      <c r="M399" s="435"/>
      <c r="N399" s="435"/>
      <c r="O399" s="435"/>
      <c r="P399" s="435"/>
      <c r="Q399" s="435"/>
      <c r="R399" s="435"/>
      <c r="S399" s="435"/>
      <c r="T399" s="435"/>
      <c r="U399" s="435"/>
      <c r="V399" s="435"/>
      <c r="W399" s="34">
        <v>3550</v>
      </c>
      <c r="X399" s="35">
        <v>1</v>
      </c>
      <c r="Y399" s="34">
        <v>3550</v>
      </c>
      <c r="Z399" s="44">
        <v>0</v>
      </c>
    </row>
    <row r="400" spans="1:26" s="1" customFormat="1" ht="11.25" hidden="1" customHeight="1" outlineLevel="5">
      <c r="A400" s="436">
        <v>202</v>
      </c>
      <c r="B400" s="436"/>
      <c r="C400" s="437" t="s">
        <v>970</v>
      </c>
      <c r="D400" s="437"/>
      <c r="E400" s="437"/>
      <c r="F400" s="437"/>
      <c r="G400" s="437"/>
      <c r="H400" s="437"/>
      <c r="I400" s="437" t="s">
        <v>971</v>
      </c>
      <c r="J400" s="437"/>
      <c r="K400" s="437"/>
      <c r="L400" s="437"/>
      <c r="M400" s="36" t="s">
        <v>663</v>
      </c>
      <c r="N400" s="37">
        <v>3</v>
      </c>
      <c r="O400" s="437" t="s">
        <v>477</v>
      </c>
      <c r="P400" s="437"/>
      <c r="Q400" s="437"/>
      <c r="R400" s="38" t="s">
        <v>483</v>
      </c>
      <c r="S400" s="38" t="s">
        <v>460</v>
      </c>
      <c r="T400" s="35">
        <v>60</v>
      </c>
      <c r="U400" s="39">
        <v>1.667</v>
      </c>
      <c r="V400" s="40">
        <v>100</v>
      </c>
      <c r="W400" s="34">
        <v>3550</v>
      </c>
      <c r="X400" s="35">
        <v>1</v>
      </c>
      <c r="Y400" s="34">
        <v>3550</v>
      </c>
      <c r="Z400" s="44">
        <v>0</v>
      </c>
    </row>
    <row r="401" spans="1:26" s="1" customFormat="1" ht="11.25" hidden="1" customHeight="1" outlineLevel="3">
      <c r="A401" s="434" t="s">
        <v>755</v>
      </c>
      <c r="B401" s="434"/>
      <c r="C401" s="434"/>
      <c r="D401" s="434"/>
      <c r="E401" s="434"/>
      <c r="F401" s="434"/>
      <c r="G401" s="434"/>
      <c r="H401" s="434"/>
      <c r="I401" s="434"/>
      <c r="J401" s="434"/>
      <c r="K401" s="434"/>
      <c r="L401" s="434"/>
      <c r="M401" s="434"/>
      <c r="N401" s="434"/>
      <c r="O401" s="434"/>
      <c r="P401" s="434"/>
      <c r="Q401" s="434"/>
      <c r="R401" s="434"/>
      <c r="S401" s="434"/>
      <c r="T401" s="434"/>
      <c r="U401" s="434"/>
      <c r="V401" s="434"/>
      <c r="W401" s="34">
        <v>4342</v>
      </c>
      <c r="X401" s="35">
        <v>1</v>
      </c>
      <c r="Y401" s="34">
        <v>4342</v>
      </c>
      <c r="Z401" s="44">
        <v>0</v>
      </c>
    </row>
    <row r="402" spans="1:26" s="1" customFormat="1" ht="11.25" hidden="1" customHeight="1" outlineLevel="4">
      <c r="A402" s="435" t="s">
        <v>489</v>
      </c>
      <c r="B402" s="435"/>
      <c r="C402" s="435"/>
      <c r="D402" s="435"/>
      <c r="E402" s="435"/>
      <c r="F402" s="435"/>
      <c r="G402" s="435"/>
      <c r="H402" s="435"/>
      <c r="I402" s="435"/>
      <c r="J402" s="435"/>
      <c r="K402" s="435"/>
      <c r="L402" s="435"/>
      <c r="M402" s="435"/>
      <c r="N402" s="435"/>
      <c r="O402" s="435"/>
      <c r="P402" s="435"/>
      <c r="Q402" s="435"/>
      <c r="R402" s="435"/>
      <c r="S402" s="435"/>
      <c r="T402" s="435"/>
      <c r="U402" s="435"/>
      <c r="V402" s="435"/>
      <c r="W402" s="34">
        <v>4342</v>
      </c>
      <c r="X402" s="35">
        <v>1</v>
      </c>
      <c r="Y402" s="34">
        <v>4342</v>
      </c>
      <c r="Z402" s="44">
        <v>0</v>
      </c>
    </row>
    <row r="403" spans="1:26" s="1" customFormat="1" ht="11.25" hidden="1" customHeight="1" outlineLevel="5">
      <c r="A403" s="436">
        <v>203</v>
      </c>
      <c r="B403" s="436"/>
      <c r="C403" s="437" t="s">
        <v>972</v>
      </c>
      <c r="D403" s="437"/>
      <c r="E403" s="437"/>
      <c r="F403" s="437"/>
      <c r="G403" s="437"/>
      <c r="H403" s="437"/>
      <c r="I403" s="437" t="s">
        <v>973</v>
      </c>
      <c r="J403" s="437"/>
      <c r="K403" s="437"/>
      <c r="L403" s="437"/>
      <c r="M403" s="36" t="s">
        <v>713</v>
      </c>
      <c r="N403" s="37">
        <v>4</v>
      </c>
      <c r="O403" s="437" t="s">
        <v>477</v>
      </c>
      <c r="P403" s="437"/>
      <c r="Q403" s="437"/>
      <c r="R403" s="38" t="s">
        <v>974</v>
      </c>
      <c r="S403" s="38" t="s">
        <v>460</v>
      </c>
      <c r="T403" s="35">
        <v>84</v>
      </c>
      <c r="U403" s="39">
        <v>1.19</v>
      </c>
      <c r="V403" s="40">
        <v>100</v>
      </c>
      <c r="W403" s="34">
        <v>4342</v>
      </c>
      <c r="X403" s="35">
        <v>1</v>
      </c>
      <c r="Y403" s="34">
        <v>4342</v>
      </c>
      <c r="Z403" s="44">
        <v>0</v>
      </c>
    </row>
    <row r="404" spans="1:26" s="1" customFormat="1" ht="11.25" hidden="1" customHeight="1" outlineLevel="3">
      <c r="A404" s="434" t="s">
        <v>961</v>
      </c>
      <c r="B404" s="434"/>
      <c r="C404" s="434"/>
      <c r="D404" s="434"/>
      <c r="E404" s="434"/>
      <c r="F404" s="434"/>
      <c r="G404" s="434"/>
      <c r="H404" s="434"/>
      <c r="I404" s="434"/>
      <c r="J404" s="434"/>
      <c r="K404" s="434"/>
      <c r="L404" s="434"/>
      <c r="M404" s="434"/>
      <c r="N404" s="434"/>
      <c r="O404" s="434"/>
      <c r="P404" s="434"/>
      <c r="Q404" s="434"/>
      <c r="R404" s="434"/>
      <c r="S404" s="434"/>
      <c r="T404" s="434"/>
      <c r="U404" s="434"/>
      <c r="V404" s="434"/>
      <c r="W404" s="34">
        <v>6018</v>
      </c>
      <c r="X404" s="35">
        <v>1</v>
      </c>
      <c r="Y404" s="34">
        <v>6018</v>
      </c>
      <c r="Z404" s="44">
        <v>0</v>
      </c>
    </row>
    <row r="405" spans="1:26" s="1" customFormat="1" ht="11.25" hidden="1" customHeight="1" outlineLevel="4">
      <c r="A405" s="435"/>
      <c r="B405" s="435"/>
      <c r="C405" s="435"/>
      <c r="D405" s="435"/>
      <c r="E405" s="435"/>
      <c r="F405" s="435"/>
      <c r="G405" s="435"/>
      <c r="H405" s="435"/>
      <c r="I405" s="435"/>
      <c r="J405" s="435"/>
      <c r="K405" s="435"/>
      <c r="L405" s="435"/>
      <c r="M405" s="435"/>
      <c r="N405" s="435"/>
      <c r="O405" s="435"/>
      <c r="P405" s="435"/>
      <c r="Q405" s="435"/>
      <c r="R405" s="435"/>
      <c r="S405" s="435"/>
      <c r="T405" s="435"/>
      <c r="U405" s="435"/>
      <c r="V405" s="435"/>
      <c r="W405" s="34">
        <v>6018</v>
      </c>
      <c r="X405" s="35">
        <v>1</v>
      </c>
      <c r="Y405" s="34">
        <v>6018</v>
      </c>
      <c r="Z405" s="44">
        <v>0</v>
      </c>
    </row>
    <row r="406" spans="1:26" s="1" customFormat="1" ht="11.25" hidden="1" customHeight="1" outlineLevel="5">
      <c r="A406" s="436">
        <v>204</v>
      </c>
      <c r="B406" s="436"/>
      <c r="C406" s="437" t="s">
        <v>975</v>
      </c>
      <c r="D406" s="437"/>
      <c r="E406" s="437"/>
      <c r="F406" s="437"/>
      <c r="G406" s="437"/>
      <c r="H406" s="437"/>
      <c r="I406" s="437" t="s">
        <v>976</v>
      </c>
      <c r="J406" s="437"/>
      <c r="K406" s="437"/>
      <c r="L406" s="437"/>
      <c r="M406" s="36" t="s">
        <v>713</v>
      </c>
      <c r="N406" s="37">
        <v>4</v>
      </c>
      <c r="O406" s="437" t="s">
        <v>477</v>
      </c>
      <c r="P406" s="437"/>
      <c r="Q406" s="437"/>
      <c r="R406" s="38" t="s">
        <v>974</v>
      </c>
      <c r="S406" s="38" t="s">
        <v>460</v>
      </c>
      <c r="T406" s="35">
        <v>84</v>
      </c>
      <c r="U406" s="39">
        <v>1.19</v>
      </c>
      <c r="V406" s="40">
        <v>100</v>
      </c>
      <c r="W406" s="34">
        <v>6018</v>
      </c>
      <c r="X406" s="35">
        <v>1</v>
      </c>
      <c r="Y406" s="34">
        <v>6018</v>
      </c>
      <c r="Z406" s="44">
        <v>0</v>
      </c>
    </row>
    <row r="407" spans="1:26" s="1" customFormat="1" ht="11.25" hidden="1" customHeight="1" outlineLevel="3">
      <c r="A407" s="434" t="s">
        <v>977</v>
      </c>
      <c r="B407" s="434"/>
      <c r="C407" s="434"/>
      <c r="D407" s="434"/>
      <c r="E407" s="434"/>
      <c r="F407" s="434"/>
      <c r="G407" s="434"/>
      <c r="H407" s="434"/>
      <c r="I407" s="434"/>
      <c r="J407" s="434"/>
      <c r="K407" s="434"/>
      <c r="L407" s="434"/>
      <c r="M407" s="434"/>
      <c r="N407" s="434"/>
      <c r="O407" s="434"/>
      <c r="P407" s="434"/>
      <c r="Q407" s="434"/>
      <c r="R407" s="434"/>
      <c r="S407" s="434"/>
      <c r="T407" s="434"/>
      <c r="U407" s="434"/>
      <c r="V407" s="434"/>
      <c r="W407" s="34">
        <v>3550</v>
      </c>
      <c r="X407" s="35">
        <v>1</v>
      </c>
      <c r="Y407" s="34">
        <v>3550</v>
      </c>
      <c r="Z407" s="44">
        <v>0</v>
      </c>
    </row>
    <row r="408" spans="1:26" s="1" customFormat="1" ht="11.25" hidden="1" customHeight="1" outlineLevel="4">
      <c r="A408" s="435"/>
      <c r="B408" s="435"/>
      <c r="C408" s="435"/>
      <c r="D408" s="435"/>
      <c r="E408" s="435"/>
      <c r="F408" s="435"/>
      <c r="G408" s="435"/>
      <c r="H408" s="435"/>
      <c r="I408" s="435"/>
      <c r="J408" s="435"/>
      <c r="K408" s="435"/>
      <c r="L408" s="435"/>
      <c r="M408" s="435"/>
      <c r="N408" s="435"/>
      <c r="O408" s="435"/>
      <c r="P408" s="435"/>
      <c r="Q408" s="435"/>
      <c r="R408" s="435"/>
      <c r="S408" s="435"/>
      <c r="T408" s="435"/>
      <c r="U408" s="435"/>
      <c r="V408" s="435"/>
      <c r="W408" s="34">
        <v>3550</v>
      </c>
      <c r="X408" s="35">
        <v>1</v>
      </c>
      <c r="Y408" s="34">
        <v>3550</v>
      </c>
      <c r="Z408" s="44">
        <v>0</v>
      </c>
    </row>
    <row r="409" spans="1:26" s="1" customFormat="1" ht="11.25" hidden="1" customHeight="1" outlineLevel="5">
      <c r="A409" s="436">
        <v>205</v>
      </c>
      <c r="B409" s="436"/>
      <c r="C409" s="437" t="s">
        <v>978</v>
      </c>
      <c r="D409" s="437"/>
      <c r="E409" s="437"/>
      <c r="F409" s="437"/>
      <c r="G409" s="437"/>
      <c r="H409" s="437"/>
      <c r="I409" s="437" t="s">
        <v>979</v>
      </c>
      <c r="J409" s="437"/>
      <c r="K409" s="437"/>
      <c r="L409" s="437"/>
      <c r="M409" s="36" t="s">
        <v>663</v>
      </c>
      <c r="N409" s="37">
        <v>3</v>
      </c>
      <c r="O409" s="437" t="s">
        <v>477</v>
      </c>
      <c r="P409" s="437"/>
      <c r="Q409" s="437"/>
      <c r="R409" s="38" t="s">
        <v>483</v>
      </c>
      <c r="S409" s="38" t="s">
        <v>460</v>
      </c>
      <c r="T409" s="35">
        <v>60</v>
      </c>
      <c r="U409" s="39">
        <v>1.667</v>
      </c>
      <c r="V409" s="40">
        <v>100</v>
      </c>
      <c r="W409" s="34">
        <v>3550</v>
      </c>
      <c r="X409" s="35">
        <v>1</v>
      </c>
      <c r="Y409" s="34">
        <v>3550</v>
      </c>
      <c r="Z409" s="44">
        <v>0</v>
      </c>
    </row>
    <row r="410" spans="1:26" s="1" customFormat="1" ht="11.25" hidden="1" customHeight="1" outlineLevel="3">
      <c r="A410" s="434" t="s">
        <v>453</v>
      </c>
      <c r="B410" s="434"/>
      <c r="C410" s="434"/>
      <c r="D410" s="434"/>
      <c r="E410" s="434"/>
      <c r="F410" s="434"/>
      <c r="G410" s="434"/>
      <c r="H410" s="434"/>
      <c r="I410" s="434"/>
      <c r="J410" s="434"/>
      <c r="K410" s="434"/>
      <c r="L410" s="434"/>
      <c r="M410" s="434"/>
      <c r="N410" s="434"/>
      <c r="O410" s="434"/>
      <c r="P410" s="434"/>
      <c r="Q410" s="434"/>
      <c r="R410" s="434"/>
      <c r="S410" s="434"/>
      <c r="T410" s="434"/>
      <c r="U410" s="434"/>
      <c r="V410" s="434"/>
      <c r="W410" s="34">
        <v>209531.37</v>
      </c>
      <c r="X410" s="35">
        <v>8</v>
      </c>
      <c r="Y410" s="34">
        <v>209531.37</v>
      </c>
      <c r="Z410" s="44">
        <v>0</v>
      </c>
    </row>
    <row r="411" spans="1:26" s="1" customFormat="1" ht="11.25" hidden="1" customHeight="1" outlineLevel="4">
      <c r="A411" s="435" t="s">
        <v>454</v>
      </c>
      <c r="B411" s="435"/>
      <c r="C411" s="435"/>
      <c r="D411" s="435"/>
      <c r="E411" s="435"/>
      <c r="F411" s="435"/>
      <c r="G411" s="435"/>
      <c r="H411" s="435"/>
      <c r="I411" s="435"/>
      <c r="J411" s="435"/>
      <c r="K411" s="435"/>
      <c r="L411" s="435"/>
      <c r="M411" s="435"/>
      <c r="N411" s="435"/>
      <c r="O411" s="435"/>
      <c r="P411" s="435"/>
      <c r="Q411" s="435"/>
      <c r="R411" s="435"/>
      <c r="S411" s="435"/>
      <c r="T411" s="435"/>
      <c r="U411" s="435"/>
      <c r="V411" s="435"/>
      <c r="W411" s="34">
        <v>209531.37</v>
      </c>
      <c r="X411" s="35">
        <v>8</v>
      </c>
      <c r="Y411" s="34">
        <v>209531.37</v>
      </c>
      <c r="Z411" s="44">
        <v>0</v>
      </c>
    </row>
    <row r="412" spans="1:26" s="1" customFormat="1" ht="11.25" hidden="1" customHeight="1" outlineLevel="5">
      <c r="A412" s="436">
        <v>206</v>
      </c>
      <c r="B412" s="436"/>
      <c r="C412" s="437" t="s">
        <v>980</v>
      </c>
      <c r="D412" s="437"/>
      <c r="E412" s="437"/>
      <c r="F412" s="437"/>
      <c r="G412" s="437"/>
      <c r="H412" s="437"/>
      <c r="I412" s="437" t="s">
        <v>981</v>
      </c>
      <c r="J412" s="437"/>
      <c r="K412" s="437"/>
      <c r="L412" s="437"/>
      <c r="M412" s="36" t="s">
        <v>670</v>
      </c>
      <c r="N412" s="37">
        <v>3</v>
      </c>
      <c r="O412" s="437" t="s">
        <v>477</v>
      </c>
      <c r="P412" s="437"/>
      <c r="Q412" s="437"/>
      <c r="R412" s="38" t="s">
        <v>505</v>
      </c>
      <c r="S412" s="38" t="s">
        <v>460</v>
      </c>
      <c r="T412" s="35">
        <v>60</v>
      </c>
      <c r="U412" s="39">
        <v>1.667</v>
      </c>
      <c r="V412" s="40">
        <v>100</v>
      </c>
      <c r="W412" s="34">
        <v>15955.01</v>
      </c>
      <c r="X412" s="35">
        <v>1</v>
      </c>
      <c r="Y412" s="34">
        <v>15955.01</v>
      </c>
      <c r="Z412" s="44">
        <v>0</v>
      </c>
    </row>
    <row r="413" spans="1:26" s="1" customFormat="1" ht="11.25" hidden="1" customHeight="1" outlineLevel="5">
      <c r="A413" s="436">
        <v>207</v>
      </c>
      <c r="B413" s="436"/>
      <c r="C413" s="437" t="s">
        <v>982</v>
      </c>
      <c r="D413" s="437"/>
      <c r="E413" s="437"/>
      <c r="F413" s="437"/>
      <c r="G413" s="437"/>
      <c r="H413" s="437"/>
      <c r="I413" s="437" t="s">
        <v>983</v>
      </c>
      <c r="J413" s="437"/>
      <c r="K413" s="437"/>
      <c r="L413" s="437"/>
      <c r="M413" s="36" t="s">
        <v>984</v>
      </c>
      <c r="N413" s="37">
        <v>3</v>
      </c>
      <c r="O413" s="437" t="s">
        <v>477</v>
      </c>
      <c r="P413" s="437"/>
      <c r="Q413" s="437"/>
      <c r="R413" s="38" t="s">
        <v>625</v>
      </c>
      <c r="S413" s="38" t="s">
        <v>460</v>
      </c>
      <c r="T413" s="35">
        <v>60</v>
      </c>
      <c r="U413" s="39">
        <v>1.667</v>
      </c>
      <c r="V413" s="40">
        <v>100</v>
      </c>
      <c r="W413" s="34">
        <v>13300</v>
      </c>
      <c r="X413" s="35">
        <v>1</v>
      </c>
      <c r="Y413" s="34">
        <v>13300</v>
      </c>
      <c r="Z413" s="44">
        <v>0</v>
      </c>
    </row>
    <row r="414" spans="1:26" s="1" customFormat="1" ht="11.25" hidden="1" customHeight="1" outlineLevel="5">
      <c r="A414" s="436">
        <v>208</v>
      </c>
      <c r="B414" s="436"/>
      <c r="C414" s="437" t="s">
        <v>975</v>
      </c>
      <c r="D414" s="437"/>
      <c r="E414" s="437"/>
      <c r="F414" s="437"/>
      <c r="G414" s="437"/>
      <c r="H414" s="437"/>
      <c r="I414" s="437" t="s">
        <v>985</v>
      </c>
      <c r="J414" s="437"/>
      <c r="K414" s="437"/>
      <c r="L414" s="437"/>
      <c r="M414" s="36" t="s">
        <v>713</v>
      </c>
      <c r="N414" s="37">
        <v>4</v>
      </c>
      <c r="O414" s="437" t="s">
        <v>477</v>
      </c>
      <c r="P414" s="437"/>
      <c r="Q414" s="437"/>
      <c r="R414" s="38" t="s">
        <v>974</v>
      </c>
      <c r="S414" s="38" t="s">
        <v>460</v>
      </c>
      <c r="T414" s="35">
        <v>84</v>
      </c>
      <c r="U414" s="39">
        <v>1.19</v>
      </c>
      <c r="V414" s="40">
        <v>100</v>
      </c>
      <c r="W414" s="34">
        <v>6018</v>
      </c>
      <c r="X414" s="35">
        <v>1</v>
      </c>
      <c r="Y414" s="34">
        <v>6018</v>
      </c>
      <c r="Z414" s="44">
        <v>0</v>
      </c>
    </row>
    <row r="415" spans="1:26" s="1" customFormat="1" ht="11.25" hidden="1" customHeight="1" outlineLevel="5">
      <c r="A415" s="436">
        <v>209</v>
      </c>
      <c r="B415" s="436"/>
      <c r="C415" s="437" t="s">
        <v>986</v>
      </c>
      <c r="D415" s="437"/>
      <c r="E415" s="437"/>
      <c r="F415" s="437"/>
      <c r="G415" s="437"/>
      <c r="H415" s="437"/>
      <c r="I415" s="437" t="s">
        <v>987</v>
      </c>
      <c r="J415" s="437"/>
      <c r="K415" s="437"/>
      <c r="L415" s="437"/>
      <c r="M415" s="36" t="s">
        <v>988</v>
      </c>
      <c r="N415" s="37">
        <v>3</v>
      </c>
      <c r="O415" s="437" t="s">
        <v>458</v>
      </c>
      <c r="P415" s="437"/>
      <c r="Q415" s="437"/>
      <c r="R415" s="38" t="s">
        <v>625</v>
      </c>
      <c r="S415" s="38" t="s">
        <v>460</v>
      </c>
      <c r="T415" s="35">
        <v>60</v>
      </c>
      <c r="U415" s="39">
        <v>0.41099999999999998</v>
      </c>
      <c r="V415" s="40">
        <v>100</v>
      </c>
      <c r="W415" s="34">
        <v>116700</v>
      </c>
      <c r="X415" s="35">
        <v>1</v>
      </c>
      <c r="Y415" s="34">
        <v>116700</v>
      </c>
      <c r="Z415" s="44">
        <v>0</v>
      </c>
    </row>
    <row r="416" spans="1:26" s="1" customFormat="1" ht="11.25" hidden="1" customHeight="1" outlineLevel="5">
      <c r="A416" s="436">
        <v>210</v>
      </c>
      <c r="B416" s="436"/>
      <c r="C416" s="437" t="s">
        <v>989</v>
      </c>
      <c r="D416" s="437"/>
      <c r="E416" s="437"/>
      <c r="F416" s="437"/>
      <c r="G416" s="437"/>
      <c r="H416" s="437"/>
      <c r="I416" s="437" t="s">
        <v>990</v>
      </c>
      <c r="J416" s="437"/>
      <c r="K416" s="437"/>
      <c r="L416" s="437"/>
      <c r="M416" s="36" t="s">
        <v>723</v>
      </c>
      <c r="N416" s="37">
        <v>4</v>
      </c>
      <c r="O416" s="437" t="s">
        <v>477</v>
      </c>
      <c r="P416" s="437"/>
      <c r="Q416" s="437"/>
      <c r="R416" s="38" t="s">
        <v>991</v>
      </c>
      <c r="S416" s="38" t="s">
        <v>460</v>
      </c>
      <c r="T416" s="35">
        <v>84</v>
      </c>
      <c r="U416" s="39">
        <v>1.19</v>
      </c>
      <c r="V416" s="40">
        <v>100</v>
      </c>
      <c r="W416" s="34">
        <v>5010</v>
      </c>
      <c r="X416" s="35">
        <v>1</v>
      </c>
      <c r="Y416" s="34">
        <v>5010</v>
      </c>
      <c r="Z416" s="44">
        <v>0</v>
      </c>
    </row>
    <row r="417" spans="1:26" s="1" customFormat="1" ht="11.25" hidden="1" customHeight="1" outlineLevel="5">
      <c r="A417" s="436">
        <v>211</v>
      </c>
      <c r="B417" s="436"/>
      <c r="C417" s="437" t="s">
        <v>968</v>
      </c>
      <c r="D417" s="437"/>
      <c r="E417" s="437"/>
      <c r="F417" s="437"/>
      <c r="G417" s="437"/>
      <c r="H417" s="437"/>
      <c r="I417" s="437" t="s">
        <v>992</v>
      </c>
      <c r="J417" s="437"/>
      <c r="K417" s="437"/>
      <c r="L417" s="437"/>
      <c r="M417" s="36" t="s">
        <v>916</v>
      </c>
      <c r="N417" s="37">
        <v>3</v>
      </c>
      <c r="O417" s="437" t="s">
        <v>477</v>
      </c>
      <c r="P417" s="437"/>
      <c r="Q417" s="437"/>
      <c r="R417" s="38" t="s">
        <v>601</v>
      </c>
      <c r="S417" s="38" t="s">
        <v>460</v>
      </c>
      <c r="T417" s="35">
        <v>60</v>
      </c>
      <c r="U417" s="39">
        <v>1.667</v>
      </c>
      <c r="V417" s="40">
        <v>100</v>
      </c>
      <c r="W417" s="34">
        <v>5400.27</v>
      </c>
      <c r="X417" s="35">
        <v>1</v>
      </c>
      <c r="Y417" s="34">
        <v>5400.27</v>
      </c>
      <c r="Z417" s="44">
        <v>0</v>
      </c>
    </row>
    <row r="418" spans="1:26" s="1" customFormat="1" ht="11.25" hidden="1" customHeight="1" outlineLevel="5">
      <c r="A418" s="436">
        <v>212</v>
      </c>
      <c r="B418" s="436"/>
      <c r="C418" s="437" t="s">
        <v>993</v>
      </c>
      <c r="D418" s="437"/>
      <c r="E418" s="437"/>
      <c r="F418" s="437"/>
      <c r="G418" s="437"/>
      <c r="H418" s="437"/>
      <c r="I418" s="437" t="s">
        <v>994</v>
      </c>
      <c r="J418" s="437"/>
      <c r="K418" s="437"/>
      <c r="L418" s="437"/>
      <c r="M418" s="36" t="s">
        <v>995</v>
      </c>
      <c r="N418" s="37">
        <v>3</v>
      </c>
      <c r="O418" s="437" t="s">
        <v>458</v>
      </c>
      <c r="P418" s="437"/>
      <c r="Q418" s="437"/>
      <c r="R418" s="38" t="s">
        <v>625</v>
      </c>
      <c r="S418" s="38" t="s">
        <v>460</v>
      </c>
      <c r="T418" s="35">
        <v>60</v>
      </c>
      <c r="U418" s="39">
        <v>0.57899999999999996</v>
      </c>
      <c r="V418" s="40">
        <v>100</v>
      </c>
      <c r="W418" s="34">
        <v>38300</v>
      </c>
      <c r="X418" s="35">
        <v>1</v>
      </c>
      <c r="Y418" s="34">
        <v>38300</v>
      </c>
      <c r="Z418" s="44">
        <v>0</v>
      </c>
    </row>
    <row r="419" spans="1:26" s="1" customFormat="1" ht="11.25" hidden="1" customHeight="1" outlineLevel="5">
      <c r="A419" s="436">
        <v>213</v>
      </c>
      <c r="B419" s="436"/>
      <c r="C419" s="437" t="s">
        <v>996</v>
      </c>
      <c r="D419" s="437"/>
      <c r="E419" s="437"/>
      <c r="F419" s="437"/>
      <c r="G419" s="437"/>
      <c r="H419" s="437"/>
      <c r="I419" s="437" t="s">
        <v>997</v>
      </c>
      <c r="J419" s="437"/>
      <c r="K419" s="437"/>
      <c r="L419" s="437"/>
      <c r="M419" s="36" t="s">
        <v>998</v>
      </c>
      <c r="N419" s="37">
        <v>3</v>
      </c>
      <c r="O419" s="437" t="s">
        <v>477</v>
      </c>
      <c r="P419" s="437"/>
      <c r="Q419" s="437"/>
      <c r="R419" s="38" t="s">
        <v>613</v>
      </c>
      <c r="S419" s="38" t="s">
        <v>460</v>
      </c>
      <c r="T419" s="35">
        <v>60</v>
      </c>
      <c r="U419" s="39">
        <v>1.667</v>
      </c>
      <c r="V419" s="40">
        <v>100</v>
      </c>
      <c r="W419" s="34">
        <v>8848.09</v>
      </c>
      <c r="X419" s="35">
        <v>1</v>
      </c>
      <c r="Y419" s="34">
        <v>8848.09</v>
      </c>
      <c r="Z419" s="44">
        <v>0</v>
      </c>
    </row>
    <row r="420" spans="1:26" s="1" customFormat="1" ht="11.25" hidden="1" customHeight="1" outlineLevel="3">
      <c r="A420" s="434" t="s">
        <v>657</v>
      </c>
      <c r="B420" s="434"/>
      <c r="C420" s="434"/>
      <c r="D420" s="434"/>
      <c r="E420" s="434"/>
      <c r="F420" s="434"/>
      <c r="G420" s="434"/>
      <c r="H420" s="434"/>
      <c r="I420" s="434"/>
      <c r="J420" s="434"/>
      <c r="K420" s="434"/>
      <c r="L420" s="434"/>
      <c r="M420" s="434"/>
      <c r="N420" s="434"/>
      <c r="O420" s="434"/>
      <c r="P420" s="434"/>
      <c r="Q420" s="434"/>
      <c r="R420" s="434"/>
      <c r="S420" s="434"/>
      <c r="T420" s="434"/>
      <c r="U420" s="434"/>
      <c r="V420" s="434"/>
      <c r="W420" s="34">
        <v>27000</v>
      </c>
      <c r="X420" s="35">
        <v>3</v>
      </c>
      <c r="Y420" s="34">
        <v>27000</v>
      </c>
      <c r="Z420" s="44">
        <v>0</v>
      </c>
    </row>
    <row r="421" spans="1:26" s="1" customFormat="1" ht="11.25" hidden="1" customHeight="1" outlineLevel="4">
      <c r="A421" s="435"/>
      <c r="B421" s="435"/>
      <c r="C421" s="435"/>
      <c r="D421" s="435"/>
      <c r="E421" s="435"/>
      <c r="F421" s="435"/>
      <c r="G421" s="435"/>
      <c r="H421" s="435"/>
      <c r="I421" s="435"/>
      <c r="J421" s="435"/>
      <c r="K421" s="435"/>
      <c r="L421" s="435"/>
      <c r="M421" s="435"/>
      <c r="N421" s="435"/>
      <c r="O421" s="435"/>
      <c r="P421" s="435"/>
      <c r="Q421" s="435"/>
      <c r="R421" s="435"/>
      <c r="S421" s="435"/>
      <c r="T421" s="435"/>
      <c r="U421" s="435"/>
      <c r="V421" s="435"/>
      <c r="W421" s="34">
        <v>27000</v>
      </c>
      <c r="X421" s="35">
        <v>3</v>
      </c>
      <c r="Y421" s="34">
        <v>27000</v>
      </c>
      <c r="Z421" s="44">
        <v>0</v>
      </c>
    </row>
    <row r="422" spans="1:26" s="1" customFormat="1" ht="11.25" hidden="1" customHeight="1" outlineLevel="5">
      <c r="A422" s="436">
        <v>214</v>
      </c>
      <c r="B422" s="436"/>
      <c r="C422" s="437" t="s">
        <v>999</v>
      </c>
      <c r="D422" s="437"/>
      <c r="E422" s="437"/>
      <c r="F422" s="437"/>
      <c r="G422" s="437"/>
      <c r="H422" s="437"/>
      <c r="I422" s="437" t="s">
        <v>1000</v>
      </c>
      <c r="J422" s="437"/>
      <c r="K422" s="437"/>
      <c r="L422" s="437"/>
      <c r="M422" s="37">
        <v>143312160</v>
      </c>
      <c r="N422" s="37">
        <v>2</v>
      </c>
      <c r="O422" s="437" t="s">
        <v>477</v>
      </c>
      <c r="P422" s="437"/>
      <c r="Q422" s="437"/>
      <c r="R422" s="38" t="s">
        <v>660</v>
      </c>
      <c r="S422" s="38" t="s">
        <v>460</v>
      </c>
      <c r="T422" s="35">
        <v>36</v>
      </c>
      <c r="U422" s="39">
        <v>2.778</v>
      </c>
      <c r="V422" s="40">
        <v>100</v>
      </c>
      <c r="W422" s="34">
        <v>5000</v>
      </c>
      <c r="X422" s="35">
        <v>1</v>
      </c>
      <c r="Y422" s="34">
        <v>5000</v>
      </c>
      <c r="Z422" s="44">
        <v>0</v>
      </c>
    </row>
    <row r="423" spans="1:26" s="1" customFormat="1" ht="11.25" hidden="1" customHeight="1" outlineLevel="5">
      <c r="A423" s="436">
        <v>215</v>
      </c>
      <c r="B423" s="436"/>
      <c r="C423" s="437" t="s">
        <v>1001</v>
      </c>
      <c r="D423" s="437"/>
      <c r="E423" s="437"/>
      <c r="F423" s="437"/>
      <c r="G423" s="437"/>
      <c r="H423" s="437"/>
      <c r="I423" s="437" t="s">
        <v>1002</v>
      </c>
      <c r="J423" s="437"/>
      <c r="K423" s="437"/>
      <c r="L423" s="437"/>
      <c r="M423" s="37">
        <v>142912000</v>
      </c>
      <c r="N423" s="37">
        <v>2</v>
      </c>
      <c r="O423" s="437" t="s">
        <v>477</v>
      </c>
      <c r="P423" s="437"/>
      <c r="Q423" s="437"/>
      <c r="R423" s="38" t="s">
        <v>660</v>
      </c>
      <c r="S423" s="38" t="s">
        <v>460</v>
      </c>
      <c r="T423" s="35">
        <v>36</v>
      </c>
      <c r="U423" s="39">
        <v>2.778</v>
      </c>
      <c r="V423" s="40">
        <v>100</v>
      </c>
      <c r="W423" s="34">
        <v>7000</v>
      </c>
      <c r="X423" s="35">
        <v>1</v>
      </c>
      <c r="Y423" s="34">
        <v>7000</v>
      </c>
      <c r="Z423" s="44">
        <v>0</v>
      </c>
    </row>
    <row r="424" spans="1:26" s="1" customFormat="1" ht="11.25" hidden="1" customHeight="1" outlineLevel="5">
      <c r="A424" s="436">
        <v>216</v>
      </c>
      <c r="B424" s="436"/>
      <c r="C424" s="437" t="s">
        <v>1003</v>
      </c>
      <c r="D424" s="437"/>
      <c r="E424" s="437"/>
      <c r="F424" s="437"/>
      <c r="G424" s="437"/>
      <c r="H424" s="437"/>
      <c r="I424" s="437" t="s">
        <v>1004</v>
      </c>
      <c r="J424" s="437"/>
      <c r="K424" s="437"/>
      <c r="L424" s="437"/>
      <c r="M424" s="37">
        <v>143311228</v>
      </c>
      <c r="N424" s="37">
        <v>2</v>
      </c>
      <c r="O424" s="437" t="s">
        <v>477</v>
      </c>
      <c r="P424" s="437"/>
      <c r="Q424" s="437"/>
      <c r="R424" s="38" t="s">
        <v>660</v>
      </c>
      <c r="S424" s="38" t="s">
        <v>460</v>
      </c>
      <c r="T424" s="35">
        <v>36</v>
      </c>
      <c r="U424" s="39">
        <v>2.778</v>
      </c>
      <c r="V424" s="40">
        <v>100</v>
      </c>
      <c r="W424" s="34">
        <v>15000</v>
      </c>
      <c r="X424" s="35">
        <v>1</v>
      </c>
      <c r="Y424" s="34">
        <v>15000</v>
      </c>
      <c r="Z424" s="44">
        <v>0</v>
      </c>
    </row>
    <row r="425" spans="1:26" s="1" customFormat="1" ht="11.25" hidden="1" customHeight="1" outlineLevel="3">
      <c r="A425" s="434" t="s">
        <v>506</v>
      </c>
      <c r="B425" s="434"/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  <c r="V425" s="434"/>
      <c r="W425" s="34">
        <v>5397.75</v>
      </c>
      <c r="X425" s="35">
        <v>1</v>
      </c>
      <c r="Y425" s="34">
        <v>5397.75</v>
      </c>
      <c r="Z425" s="44">
        <v>0</v>
      </c>
    </row>
    <row r="426" spans="1:26" s="1" customFormat="1" ht="11.25" hidden="1" customHeight="1" outlineLevel="4">
      <c r="A426" s="435"/>
      <c r="B426" s="435"/>
      <c r="C426" s="435"/>
      <c r="D426" s="435"/>
      <c r="E426" s="435"/>
      <c r="F426" s="435"/>
      <c r="G426" s="435"/>
      <c r="H426" s="435"/>
      <c r="I426" s="435"/>
      <c r="J426" s="435"/>
      <c r="K426" s="435"/>
      <c r="L426" s="435"/>
      <c r="M426" s="435"/>
      <c r="N426" s="435"/>
      <c r="O426" s="435"/>
      <c r="P426" s="435"/>
      <c r="Q426" s="435"/>
      <c r="R426" s="435"/>
      <c r="S426" s="435"/>
      <c r="T426" s="435"/>
      <c r="U426" s="435"/>
      <c r="V426" s="435"/>
      <c r="W426" s="34">
        <v>5397.75</v>
      </c>
      <c r="X426" s="35">
        <v>1</v>
      </c>
      <c r="Y426" s="34">
        <v>5397.75</v>
      </c>
      <c r="Z426" s="44">
        <v>0</v>
      </c>
    </row>
    <row r="427" spans="1:26" s="1" customFormat="1" ht="11.25" hidden="1" customHeight="1" outlineLevel="5">
      <c r="A427" s="436">
        <v>217</v>
      </c>
      <c r="B427" s="436"/>
      <c r="C427" s="437" t="s">
        <v>1005</v>
      </c>
      <c r="D427" s="437"/>
      <c r="E427" s="437"/>
      <c r="F427" s="437"/>
      <c r="G427" s="437"/>
      <c r="H427" s="437"/>
      <c r="I427" s="437" t="s">
        <v>1006</v>
      </c>
      <c r="J427" s="437"/>
      <c r="K427" s="437"/>
      <c r="L427" s="437"/>
      <c r="M427" s="36" t="s">
        <v>663</v>
      </c>
      <c r="N427" s="37">
        <v>3</v>
      </c>
      <c r="O427" s="437" t="s">
        <v>477</v>
      </c>
      <c r="P427" s="437"/>
      <c r="Q427" s="437"/>
      <c r="R427" s="38" t="s">
        <v>1007</v>
      </c>
      <c r="S427" s="38" t="s">
        <v>460</v>
      </c>
      <c r="T427" s="35">
        <v>60</v>
      </c>
      <c r="U427" s="39">
        <v>1.667</v>
      </c>
      <c r="V427" s="40">
        <v>100</v>
      </c>
      <c r="W427" s="34">
        <v>5397.75</v>
      </c>
      <c r="X427" s="35">
        <v>1</v>
      </c>
      <c r="Y427" s="34">
        <v>5397.75</v>
      </c>
      <c r="Z427" s="44">
        <v>0</v>
      </c>
    </row>
    <row r="428" spans="1:26" s="1" customFormat="1" ht="11.25" hidden="1" customHeight="1" outlineLevel="3">
      <c r="A428" s="434" t="s">
        <v>512</v>
      </c>
      <c r="B428" s="434"/>
      <c r="C428" s="434"/>
      <c r="D428" s="434"/>
      <c r="E428" s="434"/>
      <c r="F428" s="434"/>
      <c r="G428" s="434"/>
      <c r="H428" s="434"/>
      <c r="I428" s="434"/>
      <c r="J428" s="434"/>
      <c r="K428" s="434"/>
      <c r="L428" s="434"/>
      <c r="M428" s="434"/>
      <c r="N428" s="434"/>
      <c r="O428" s="434"/>
      <c r="P428" s="434"/>
      <c r="Q428" s="434"/>
      <c r="R428" s="434"/>
      <c r="S428" s="434"/>
      <c r="T428" s="434"/>
      <c r="U428" s="434"/>
      <c r="V428" s="434"/>
      <c r="W428" s="34">
        <v>13000</v>
      </c>
      <c r="X428" s="35">
        <v>2</v>
      </c>
      <c r="Y428" s="34">
        <v>13000</v>
      </c>
      <c r="Z428" s="44">
        <v>0</v>
      </c>
    </row>
    <row r="429" spans="1:26" s="1" customFormat="1" ht="11.25" hidden="1" customHeight="1" outlineLevel="4">
      <c r="A429" s="435" t="s">
        <v>489</v>
      </c>
      <c r="B429" s="435"/>
      <c r="C429" s="435"/>
      <c r="D429" s="435"/>
      <c r="E429" s="435"/>
      <c r="F429" s="435"/>
      <c r="G429" s="435"/>
      <c r="H429" s="435"/>
      <c r="I429" s="435"/>
      <c r="J429" s="435"/>
      <c r="K429" s="435"/>
      <c r="L429" s="435"/>
      <c r="M429" s="435"/>
      <c r="N429" s="435"/>
      <c r="O429" s="435"/>
      <c r="P429" s="435"/>
      <c r="Q429" s="435"/>
      <c r="R429" s="435"/>
      <c r="S429" s="435"/>
      <c r="T429" s="435"/>
      <c r="U429" s="435"/>
      <c r="V429" s="435"/>
      <c r="W429" s="34">
        <v>13000</v>
      </c>
      <c r="X429" s="35">
        <v>2</v>
      </c>
      <c r="Y429" s="34">
        <v>13000</v>
      </c>
      <c r="Z429" s="44">
        <v>0</v>
      </c>
    </row>
    <row r="430" spans="1:26" s="1" customFormat="1" ht="11.25" hidden="1" customHeight="1" outlineLevel="5">
      <c r="A430" s="436">
        <v>218</v>
      </c>
      <c r="B430" s="436"/>
      <c r="C430" s="437" t="s">
        <v>1008</v>
      </c>
      <c r="D430" s="437"/>
      <c r="E430" s="437"/>
      <c r="F430" s="437"/>
      <c r="G430" s="437"/>
      <c r="H430" s="437"/>
      <c r="I430" s="437" t="s">
        <v>1009</v>
      </c>
      <c r="J430" s="437"/>
      <c r="K430" s="437"/>
      <c r="L430" s="437"/>
      <c r="M430" s="36" t="s">
        <v>670</v>
      </c>
      <c r="N430" s="37">
        <v>3</v>
      </c>
      <c r="O430" s="437" t="s">
        <v>477</v>
      </c>
      <c r="P430" s="437"/>
      <c r="Q430" s="437"/>
      <c r="R430" s="38" t="s">
        <v>751</v>
      </c>
      <c r="S430" s="38" t="s">
        <v>460</v>
      </c>
      <c r="T430" s="35">
        <v>60</v>
      </c>
      <c r="U430" s="39">
        <v>1.667</v>
      </c>
      <c r="V430" s="40">
        <v>100</v>
      </c>
      <c r="W430" s="34">
        <v>8000</v>
      </c>
      <c r="X430" s="35">
        <v>1</v>
      </c>
      <c r="Y430" s="34">
        <v>8000</v>
      </c>
      <c r="Z430" s="44">
        <v>0</v>
      </c>
    </row>
    <row r="431" spans="1:26" s="1" customFormat="1" ht="11.25" hidden="1" customHeight="1" outlineLevel="5">
      <c r="A431" s="436">
        <v>219</v>
      </c>
      <c r="B431" s="436"/>
      <c r="C431" s="437" t="s">
        <v>1010</v>
      </c>
      <c r="D431" s="437"/>
      <c r="E431" s="437"/>
      <c r="F431" s="437"/>
      <c r="G431" s="437"/>
      <c r="H431" s="437"/>
      <c r="I431" s="437" t="s">
        <v>1011</v>
      </c>
      <c r="J431" s="437"/>
      <c r="K431" s="437"/>
      <c r="L431" s="437"/>
      <c r="M431" s="36" t="s">
        <v>682</v>
      </c>
      <c r="N431" s="37">
        <v>3</v>
      </c>
      <c r="O431" s="437" t="s">
        <v>477</v>
      </c>
      <c r="P431" s="437"/>
      <c r="Q431" s="437"/>
      <c r="R431" s="38" t="s">
        <v>751</v>
      </c>
      <c r="S431" s="38" t="s">
        <v>460</v>
      </c>
      <c r="T431" s="35">
        <v>60</v>
      </c>
      <c r="U431" s="39">
        <v>1.667</v>
      </c>
      <c r="V431" s="40">
        <v>100</v>
      </c>
      <c r="W431" s="34">
        <v>5000</v>
      </c>
      <c r="X431" s="35">
        <v>1</v>
      </c>
      <c r="Y431" s="34">
        <v>5000</v>
      </c>
      <c r="Z431" s="44">
        <v>0</v>
      </c>
    </row>
    <row r="432" spans="1:26" s="1" customFormat="1" ht="11.25" hidden="1" customHeight="1" outlineLevel="3">
      <c r="A432" s="434" t="s">
        <v>792</v>
      </c>
      <c r="B432" s="434"/>
      <c r="C432" s="434"/>
      <c r="D432" s="434"/>
      <c r="E432" s="434"/>
      <c r="F432" s="434"/>
      <c r="G432" s="434"/>
      <c r="H432" s="434"/>
      <c r="I432" s="434"/>
      <c r="J432" s="434"/>
      <c r="K432" s="434"/>
      <c r="L432" s="434"/>
      <c r="M432" s="434"/>
      <c r="N432" s="434"/>
      <c r="O432" s="434"/>
      <c r="P432" s="434"/>
      <c r="Q432" s="434"/>
      <c r="R432" s="434"/>
      <c r="S432" s="434"/>
      <c r="T432" s="434"/>
      <c r="U432" s="434"/>
      <c r="V432" s="434"/>
      <c r="W432" s="34">
        <v>51842</v>
      </c>
      <c r="X432" s="35">
        <v>6</v>
      </c>
      <c r="Y432" s="34">
        <v>51842</v>
      </c>
      <c r="Z432" s="44">
        <v>0</v>
      </c>
    </row>
    <row r="433" spans="1:26" s="1" customFormat="1" ht="11.25" hidden="1" customHeight="1" outlineLevel="4">
      <c r="A433" s="435" t="s">
        <v>793</v>
      </c>
      <c r="B433" s="435"/>
      <c r="C433" s="435"/>
      <c r="D433" s="435"/>
      <c r="E433" s="435"/>
      <c r="F433" s="435"/>
      <c r="G433" s="435"/>
      <c r="H433" s="435"/>
      <c r="I433" s="435"/>
      <c r="J433" s="435"/>
      <c r="K433" s="435"/>
      <c r="L433" s="435"/>
      <c r="M433" s="435"/>
      <c r="N433" s="435"/>
      <c r="O433" s="435"/>
      <c r="P433" s="435"/>
      <c r="Q433" s="435"/>
      <c r="R433" s="435"/>
      <c r="S433" s="435"/>
      <c r="T433" s="435"/>
      <c r="U433" s="435"/>
      <c r="V433" s="435"/>
      <c r="W433" s="34">
        <v>51842</v>
      </c>
      <c r="X433" s="35">
        <v>6</v>
      </c>
      <c r="Y433" s="34">
        <v>51842</v>
      </c>
      <c r="Z433" s="44">
        <v>0</v>
      </c>
    </row>
    <row r="434" spans="1:26" s="1" customFormat="1" ht="11.25" hidden="1" customHeight="1" outlineLevel="5">
      <c r="A434" s="436">
        <v>220</v>
      </c>
      <c r="B434" s="436"/>
      <c r="C434" s="437" t="s">
        <v>1012</v>
      </c>
      <c r="D434" s="437"/>
      <c r="E434" s="437"/>
      <c r="F434" s="437"/>
      <c r="G434" s="437"/>
      <c r="H434" s="437"/>
      <c r="I434" s="437" t="s">
        <v>1013</v>
      </c>
      <c r="J434" s="437"/>
      <c r="K434" s="437"/>
      <c r="L434" s="437"/>
      <c r="M434" s="37">
        <v>163695280</v>
      </c>
      <c r="N434" s="37">
        <v>3</v>
      </c>
      <c r="O434" s="437" t="s">
        <v>477</v>
      </c>
      <c r="P434" s="437"/>
      <c r="Q434" s="437"/>
      <c r="R434" s="38" t="s">
        <v>660</v>
      </c>
      <c r="S434" s="38" t="s">
        <v>460</v>
      </c>
      <c r="T434" s="35">
        <v>60</v>
      </c>
      <c r="U434" s="39">
        <v>1.667</v>
      </c>
      <c r="V434" s="40">
        <v>100</v>
      </c>
      <c r="W434" s="34">
        <v>9600</v>
      </c>
      <c r="X434" s="35">
        <v>1</v>
      </c>
      <c r="Y434" s="34">
        <v>9600</v>
      </c>
      <c r="Z434" s="44">
        <v>0</v>
      </c>
    </row>
    <row r="435" spans="1:26" s="1" customFormat="1" ht="11.25" hidden="1" customHeight="1" outlineLevel="5">
      <c r="A435" s="436">
        <v>221</v>
      </c>
      <c r="B435" s="436"/>
      <c r="C435" s="437" t="s">
        <v>1012</v>
      </c>
      <c r="D435" s="437"/>
      <c r="E435" s="437"/>
      <c r="F435" s="437"/>
      <c r="G435" s="437"/>
      <c r="H435" s="437"/>
      <c r="I435" s="437" t="s">
        <v>1014</v>
      </c>
      <c r="J435" s="437"/>
      <c r="K435" s="437"/>
      <c r="L435" s="437"/>
      <c r="M435" s="37">
        <v>163695280</v>
      </c>
      <c r="N435" s="37">
        <v>3</v>
      </c>
      <c r="O435" s="437" t="s">
        <v>477</v>
      </c>
      <c r="P435" s="437"/>
      <c r="Q435" s="437"/>
      <c r="R435" s="38" t="s">
        <v>660</v>
      </c>
      <c r="S435" s="38" t="s">
        <v>460</v>
      </c>
      <c r="T435" s="35">
        <v>60</v>
      </c>
      <c r="U435" s="39">
        <v>1.667</v>
      </c>
      <c r="V435" s="40">
        <v>100</v>
      </c>
      <c r="W435" s="34">
        <v>9600</v>
      </c>
      <c r="X435" s="35">
        <v>1</v>
      </c>
      <c r="Y435" s="34">
        <v>9600</v>
      </c>
      <c r="Z435" s="44">
        <v>0</v>
      </c>
    </row>
    <row r="436" spans="1:26" s="1" customFormat="1" ht="11.25" hidden="1" customHeight="1" outlineLevel="5">
      <c r="A436" s="436">
        <v>222</v>
      </c>
      <c r="B436" s="436"/>
      <c r="C436" s="437" t="s">
        <v>978</v>
      </c>
      <c r="D436" s="437"/>
      <c r="E436" s="437"/>
      <c r="F436" s="437"/>
      <c r="G436" s="437"/>
      <c r="H436" s="437"/>
      <c r="I436" s="437" t="s">
        <v>1015</v>
      </c>
      <c r="J436" s="437"/>
      <c r="K436" s="437"/>
      <c r="L436" s="437"/>
      <c r="M436" s="36" t="s">
        <v>663</v>
      </c>
      <c r="N436" s="37">
        <v>3</v>
      </c>
      <c r="O436" s="437" t="s">
        <v>477</v>
      </c>
      <c r="P436" s="437"/>
      <c r="Q436" s="437"/>
      <c r="R436" s="38" t="s">
        <v>1016</v>
      </c>
      <c r="S436" s="38" t="s">
        <v>460</v>
      </c>
      <c r="T436" s="35">
        <v>60</v>
      </c>
      <c r="U436" s="39">
        <v>1.667</v>
      </c>
      <c r="V436" s="40">
        <v>100</v>
      </c>
      <c r="W436" s="34">
        <v>3842</v>
      </c>
      <c r="X436" s="35">
        <v>1</v>
      </c>
      <c r="Y436" s="34">
        <v>3842</v>
      </c>
      <c r="Z436" s="44">
        <v>0</v>
      </c>
    </row>
    <row r="437" spans="1:26" s="1" customFormat="1" ht="11.25" hidden="1" customHeight="1" outlineLevel="5">
      <c r="A437" s="436">
        <v>223</v>
      </c>
      <c r="B437" s="436"/>
      <c r="C437" s="437" t="s">
        <v>1012</v>
      </c>
      <c r="D437" s="437"/>
      <c r="E437" s="437"/>
      <c r="F437" s="437"/>
      <c r="G437" s="437"/>
      <c r="H437" s="437"/>
      <c r="I437" s="437" t="s">
        <v>1017</v>
      </c>
      <c r="J437" s="437"/>
      <c r="K437" s="437"/>
      <c r="L437" s="437"/>
      <c r="M437" s="37">
        <v>163695280</v>
      </c>
      <c r="N437" s="37">
        <v>3</v>
      </c>
      <c r="O437" s="437" t="s">
        <v>477</v>
      </c>
      <c r="P437" s="437"/>
      <c r="Q437" s="437"/>
      <c r="R437" s="38" t="s">
        <v>660</v>
      </c>
      <c r="S437" s="38" t="s">
        <v>460</v>
      </c>
      <c r="T437" s="35">
        <v>60</v>
      </c>
      <c r="U437" s="39">
        <v>1.667</v>
      </c>
      <c r="V437" s="40">
        <v>100</v>
      </c>
      <c r="W437" s="34">
        <v>9600</v>
      </c>
      <c r="X437" s="35">
        <v>1</v>
      </c>
      <c r="Y437" s="34">
        <v>9600</v>
      </c>
      <c r="Z437" s="44">
        <v>0</v>
      </c>
    </row>
    <row r="438" spans="1:26" s="1" customFormat="1" ht="11.25" hidden="1" customHeight="1" outlineLevel="5">
      <c r="A438" s="436">
        <v>224</v>
      </c>
      <c r="B438" s="436"/>
      <c r="C438" s="437" t="s">
        <v>1012</v>
      </c>
      <c r="D438" s="437"/>
      <c r="E438" s="437"/>
      <c r="F438" s="437"/>
      <c r="G438" s="437"/>
      <c r="H438" s="437"/>
      <c r="I438" s="437" t="s">
        <v>1018</v>
      </c>
      <c r="J438" s="437"/>
      <c r="K438" s="437"/>
      <c r="L438" s="437"/>
      <c r="M438" s="37">
        <v>163695280</v>
      </c>
      <c r="N438" s="37">
        <v>3</v>
      </c>
      <c r="O438" s="437" t="s">
        <v>477</v>
      </c>
      <c r="P438" s="437"/>
      <c r="Q438" s="437"/>
      <c r="R438" s="38" t="s">
        <v>660</v>
      </c>
      <c r="S438" s="38" t="s">
        <v>460</v>
      </c>
      <c r="T438" s="35">
        <v>60</v>
      </c>
      <c r="U438" s="39">
        <v>1.667</v>
      </c>
      <c r="V438" s="40">
        <v>100</v>
      </c>
      <c r="W438" s="34">
        <v>9600</v>
      </c>
      <c r="X438" s="35">
        <v>1</v>
      </c>
      <c r="Y438" s="34">
        <v>9600</v>
      </c>
      <c r="Z438" s="44">
        <v>0</v>
      </c>
    </row>
    <row r="439" spans="1:26" s="1" customFormat="1" ht="11.25" hidden="1" customHeight="1" outlineLevel="5">
      <c r="A439" s="436">
        <v>225</v>
      </c>
      <c r="B439" s="436"/>
      <c r="C439" s="437" t="s">
        <v>1012</v>
      </c>
      <c r="D439" s="437"/>
      <c r="E439" s="437"/>
      <c r="F439" s="437"/>
      <c r="G439" s="437"/>
      <c r="H439" s="437"/>
      <c r="I439" s="437" t="s">
        <v>1019</v>
      </c>
      <c r="J439" s="437"/>
      <c r="K439" s="437"/>
      <c r="L439" s="437"/>
      <c r="M439" s="37">
        <v>163695280</v>
      </c>
      <c r="N439" s="37">
        <v>3</v>
      </c>
      <c r="O439" s="437" t="s">
        <v>477</v>
      </c>
      <c r="P439" s="437"/>
      <c r="Q439" s="437"/>
      <c r="R439" s="38" t="s">
        <v>660</v>
      </c>
      <c r="S439" s="38" t="s">
        <v>460</v>
      </c>
      <c r="T439" s="35">
        <v>60</v>
      </c>
      <c r="U439" s="39">
        <v>1.667</v>
      </c>
      <c r="V439" s="40">
        <v>100</v>
      </c>
      <c r="W439" s="34">
        <v>9600</v>
      </c>
      <c r="X439" s="35">
        <v>1</v>
      </c>
      <c r="Y439" s="34">
        <v>9600</v>
      </c>
      <c r="Z439" s="44">
        <v>0</v>
      </c>
    </row>
    <row r="440" spans="1:26" s="1" customFormat="1" ht="11.25" hidden="1" customHeight="1" outlineLevel="3">
      <c r="A440" s="434" t="s">
        <v>520</v>
      </c>
      <c r="B440" s="434"/>
      <c r="C440" s="434"/>
      <c r="D440" s="434"/>
      <c r="E440" s="434"/>
      <c r="F440" s="434"/>
      <c r="G440" s="434"/>
      <c r="H440" s="434"/>
      <c r="I440" s="434"/>
      <c r="J440" s="434"/>
      <c r="K440" s="434"/>
      <c r="L440" s="434"/>
      <c r="M440" s="434"/>
      <c r="N440" s="434"/>
      <c r="O440" s="434"/>
      <c r="P440" s="434"/>
      <c r="Q440" s="434"/>
      <c r="R440" s="434"/>
      <c r="S440" s="434"/>
      <c r="T440" s="434"/>
      <c r="U440" s="434"/>
      <c r="V440" s="434"/>
      <c r="W440" s="34">
        <v>166558.42000000001</v>
      </c>
      <c r="X440" s="35">
        <v>1</v>
      </c>
      <c r="Y440" s="34">
        <v>99934.92</v>
      </c>
      <c r="Z440" s="34">
        <v>66623.5</v>
      </c>
    </row>
    <row r="441" spans="1:26" s="1" customFormat="1" ht="11.25" hidden="1" customHeight="1" outlineLevel="4">
      <c r="A441" s="435" t="s">
        <v>489</v>
      </c>
      <c r="B441" s="435"/>
      <c r="C441" s="435"/>
      <c r="D441" s="435"/>
      <c r="E441" s="435"/>
      <c r="F441" s="435"/>
      <c r="G441" s="435"/>
      <c r="H441" s="435"/>
      <c r="I441" s="435"/>
      <c r="J441" s="435"/>
      <c r="K441" s="435"/>
      <c r="L441" s="435"/>
      <c r="M441" s="435"/>
      <c r="N441" s="435"/>
      <c r="O441" s="435"/>
      <c r="P441" s="435"/>
      <c r="Q441" s="435"/>
      <c r="R441" s="435"/>
      <c r="S441" s="435"/>
      <c r="T441" s="435"/>
      <c r="U441" s="435"/>
      <c r="V441" s="435"/>
      <c r="W441" s="34">
        <v>166558.42000000001</v>
      </c>
      <c r="X441" s="35">
        <v>1</v>
      </c>
      <c r="Y441" s="34">
        <v>99934.92</v>
      </c>
      <c r="Z441" s="34">
        <v>66623.5</v>
      </c>
    </row>
    <row r="442" spans="1:26" s="1" customFormat="1" ht="11.25" hidden="1" customHeight="1" outlineLevel="5">
      <c r="A442" s="436">
        <v>226</v>
      </c>
      <c r="B442" s="436"/>
      <c r="C442" s="437" t="s">
        <v>1020</v>
      </c>
      <c r="D442" s="437"/>
      <c r="E442" s="437"/>
      <c r="F442" s="437"/>
      <c r="G442" s="437"/>
      <c r="H442" s="437"/>
      <c r="I442" s="437" t="s">
        <v>1021</v>
      </c>
      <c r="J442" s="437"/>
      <c r="K442" s="437"/>
      <c r="L442" s="437"/>
      <c r="M442" s="36" t="s">
        <v>876</v>
      </c>
      <c r="N442" s="37">
        <v>3</v>
      </c>
      <c r="O442" s="437" t="s">
        <v>458</v>
      </c>
      <c r="P442" s="437"/>
      <c r="Q442" s="437"/>
      <c r="R442" s="38" t="s">
        <v>1022</v>
      </c>
      <c r="S442" s="38" t="s">
        <v>460</v>
      </c>
      <c r="T442" s="35">
        <v>60</v>
      </c>
      <c r="U442" s="39">
        <v>1.667</v>
      </c>
      <c r="V442" s="40">
        <v>60</v>
      </c>
      <c r="W442" s="34">
        <v>166558.42000000001</v>
      </c>
      <c r="X442" s="35">
        <v>1</v>
      </c>
      <c r="Y442" s="34">
        <v>99934.92</v>
      </c>
      <c r="Z442" s="34">
        <v>66623.5</v>
      </c>
    </row>
    <row r="443" spans="1:26" s="1" customFormat="1" ht="11.25" hidden="1" customHeight="1" outlineLevel="3">
      <c r="A443" s="434" t="s">
        <v>564</v>
      </c>
      <c r="B443" s="434"/>
      <c r="C443" s="434"/>
      <c r="D443" s="434"/>
      <c r="E443" s="434"/>
      <c r="F443" s="434"/>
      <c r="G443" s="434"/>
      <c r="H443" s="434"/>
      <c r="I443" s="434"/>
      <c r="J443" s="434"/>
      <c r="K443" s="434"/>
      <c r="L443" s="434"/>
      <c r="M443" s="434"/>
      <c r="N443" s="434"/>
      <c r="O443" s="434"/>
      <c r="P443" s="434"/>
      <c r="Q443" s="434"/>
      <c r="R443" s="434"/>
      <c r="S443" s="434"/>
      <c r="T443" s="434"/>
      <c r="U443" s="434"/>
      <c r="V443" s="434"/>
      <c r="W443" s="34">
        <v>5250</v>
      </c>
      <c r="X443" s="35">
        <v>1</v>
      </c>
      <c r="Y443" s="34">
        <v>5250</v>
      </c>
      <c r="Z443" s="44">
        <v>0</v>
      </c>
    </row>
    <row r="444" spans="1:26" s="1" customFormat="1" ht="11.25" hidden="1" customHeight="1" outlineLevel="4">
      <c r="A444" s="435" t="s">
        <v>489</v>
      </c>
      <c r="B444" s="435"/>
      <c r="C444" s="435"/>
      <c r="D444" s="435"/>
      <c r="E444" s="435"/>
      <c r="F444" s="435"/>
      <c r="G444" s="435"/>
      <c r="H444" s="435"/>
      <c r="I444" s="435"/>
      <c r="J444" s="435"/>
      <c r="K444" s="435"/>
      <c r="L444" s="435"/>
      <c r="M444" s="435"/>
      <c r="N444" s="435"/>
      <c r="O444" s="435"/>
      <c r="P444" s="435"/>
      <c r="Q444" s="435"/>
      <c r="R444" s="435"/>
      <c r="S444" s="435"/>
      <c r="T444" s="435"/>
      <c r="U444" s="435"/>
      <c r="V444" s="435"/>
      <c r="W444" s="34">
        <v>5250</v>
      </c>
      <c r="X444" s="35">
        <v>1</v>
      </c>
      <c r="Y444" s="34">
        <v>5250</v>
      </c>
      <c r="Z444" s="44">
        <v>0</v>
      </c>
    </row>
    <row r="445" spans="1:26" s="1" customFormat="1" ht="11.25" hidden="1" customHeight="1" outlineLevel="5">
      <c r="A445" s="436">
        <v>227</v>
      </c>
      <c r="B445" s="436"/>
      <c r="C445" s="437" t="s">
        <v>1023</v>
      </c>
      <c r="D445" s="437"/>
      <c r="E445" s="437"/>
      <c r="F445" s="437"/>
      <c r="G445" s="437"/>
      <c r="H445" s="437"/>
      <c r="I445" s="437" t="s">
        <v>1024</v>
      </c>
      <c r="J445" s="437"/>
      <c r="K445" s="437"/>
      <c r="L445" s="437"/>
      <c r="M445" s="36" t="s">
        <v>663</v>
      </c>
      <c r="N445" s="37">
        <v>3</v>
      </c>
      <c r="O445" s="437" t="s">
        <v>477</v>
      </c>
      <c r="P445" s="437"/>
      <c r="Q445" s="437"/>
      <c r="R445" s="38" t="s">
        <v>483</v>
      </c>
      <c r="S445" s="38" t="s">
        <v>460</v>
      </c>
      <c r="T445" s="35">
        <v>60</v>
      </c>
      <c r="U445" s="39">
        <v>1.667</v>
      </c>
      <c r="V445" s="40">
        <v>100</v>
      </c>
      <c r="W445" s="34">
        <v>5250</v>
      </c>
      <c r="X445" s="35">
        <v>1</v>
      </c>
      <c r="Y445" s="34">
        <v>5250</v>
      </c>
      <c r="Z445" s="44">
        <v>0</v>
      </c>
    </row>
    <row r="446" spans="1:26" s="1" customFormat="1" ht="11.25" hidden="1" customHeight="1" outlineLevel="3">
      <c r="A446" s="434" t="s">
        <v>966</v>
      </c>
      <c r="B446" s="434"/>
      <c r="C446" s="434"/>
      <c r="D446" s="434"/>
      <c r="E446" s="434"/>
      <c r="F446" s="434"/>
      <c r="G446" s="434"/>
      <c r="H446" s="434"/>
      <c r="I446" s="434"/>
      <c r="J446" s="434"/>
      <c r="K446" s="434"/>
      <c r="L446" s="434"/>
      <c r="M446" s="434"/>
      <c r="N446" s="434"/>
      <c r="O446" s="434"/>
      <c r="P446" s="434"/>
      <c r="Q446" s="434"/>
      <c r="R446" s="434"/>
      <c r="S446" s="434"/>
      <c r="T446" s="434"/>
      <c r="U446" s="434"/>
      <c r="V446" s="434"/>
      <c r="W446" s="34">
        <v>3842</v>
      </c>
      <c r="X446" s="35">
        <v>1</v>
      </c>
      <c r="Y446" s="34">
        <v>3842</v>
      </c>
      <c r="Z446" s="44">
        <v>0</v>
      </c>
    </row>
    <row r="447" spans="1:26" s="1" customFormat="1" ht="11.25" hidden="1" customHeight="1" outlineLevel="4">
      <c r="A447" s="435" t="s">
        <v>489</v>
      </c>
      <c r="B447" s="435"/>
      <c r="C447" s="435"/>
      <c r="D447" s="435"/>
      <c r="E447" s="435"/>
      <c r="F447" s="435"/>
      <c r="G447" s="435"/>
      <c r="H447" s="435"/>
      <c r="I447" s="435"/>
      <c r="J447" s="435"/>
      <c r="K447" s="435"/>
      <c r="L447" s="435"/>
      <c r="M447" s="435"/>
      <c r="N447" s="435"/>
      <c r="O447" s="435"/>
      <c r="P447" s="435"/>
      <c r="Q447" s="435"/>
      <c r="R447" s="435"/>
      <c r="S447" s="435"/>
      <c r="T447" s="435"/>
      <c r="U447" s="435"/>
      <c r="V447" s="435"/>
      <c r="W447" s="34">
        <v>3842</v>
      </c>
      <c r="X447" s="35">
        <v>1</v>
      </c>
      <c r="Y447" s="34">
        <v>3842</v>
      </c>
      <c r="Z447" s="44">
        <v>0</v>
      </c>
    </row>
    <row r="448" spans="1:26" s="1" customFormat="1" ht="11.25" hidden="1" customHeight="1" outlineLevel="5">
      <c r="A448" s="436">
        <v>228</v>
      </c>
      <c r="B448" s="436"/>
      <c r="C448" s="437" t="s">
        <v>978</v>
      </c>
      <c r="D448" s="437"/>
      <c r="E448" s="437"/>
      <c r="F448" s="437"/>
      <c r="G448" s="437"/>
      <c r="H448" s="437"/>
      <c r="I448" s="437" t="s">
        <v>1025</v>
      </c>
      <c r="J448" s="437"/>
      <c r="K448" s="437"/>
      <c r="L448" s="437"/>
      <c r="M448" s="36" t="s">
        <v>663</v>
      </c>
      <c r="N448" s="37">
        <v>3</v>
      </c>
      <c r="O448" s="437" t="s">
        <v>477</v>
      </c>
      <c r="P448" s="437"/>
      <c r="Q448" s="437"/>
      <c r="R448" s="38" t="s">
        <v>1016</v>
      </c>
      <c r="S448" s="38" t="s">
        <v>460</v>
      </c>
      <c r="T448" s="35">
        <v>60</v>
      </c>
      <c r="U448" s="39">
        <v>1.667</v>
      </c>
      <c r="V448" s="40">
        <v>100</v>
      </c>
      <c r="W448" s="34">
        <v>3842</v>
      </c>
      <c r="X448" s="35">
        <v>1</v>
      </c>
      <c r="Y448" s="34">
        <v>3842</v>
      </c>
      <c r="Z448" s="44">
        <v>0</v>
      </c>
    </row>
    <row r="449" spans="1:26" s="1" customFormat="1" ht="11.25" hidden="1" customHeight="1" outlineLevel="3">
      <c r="A449" s="434" t="s">
        <v>730</v>
      </c>
      <c r="B449" s="434"/>
      <c r="C449" s="434"/>
      <c r="D449" s="434"/>
      <c r="E449" s="434"/>
      <c r="F449" s="434"/>
      <c r="G449" s="434"/>
      <c r="H449" s="434"/>
      <c r="I449" s="434"/>
      <c r="J449" s="434"/>
      <c r="K449" s="434"/>
      <c r="L449" s="434"/>
      <c r="M449" s="434"/>
      <c r="N449" s="434"/>
      <c r="O449" s="434"/>
      <c r="P449" s="434"/>
      <c r="Q449" s="434"/>
      <c r="R449" s="434"/>
      <c r="S449" s="434"/>
      <c r="T449" s="434"/>
      <c r="U449" s="434"/>
      <c r="V449" s="434"/>
      <c r="W449" s="34">
        <v>41323.120000000003</v>
      </c>
      <c r="X449" s="35">
        <v>7</v>
      </c>
      <c r="Y449" s="34">
        <v>41323.120000000003</v>
      </c>
      <c r="Z449" s="44">
        <v>0</v>
      </c>
    </row>
    <row r="450" spans="1:26" s="1" customFormat="1" ht="11.25" hidden="1" customHeight="1" outlineLevel="4">
      <c r="A450" s="435" t="s">
        <v>731</v>
      </c>
      <c r="B450" s="435"/>
      <c r="C450" s="435"/>
      <c r="D450" s="435"/>
      <c r="E450" s="435"/>
      <c r="F450" s="435"/>
      <c r="G450" s="435"/>
      <c r="H450" s="435"/>
      <c r="I450" s="435"/>
      <c r="J450" s="435"/>
      <c r="K450" s="435"/>
      <c r="L450" s="435"/>
      <c r="M450" s="435"/>
      <c r="N450" s="435"/>
      <c r="O450" s="435"/>
      <c r="P450" s="435"/>
      <c r="Q450" s="435"/>
      <c r="R450" s="435"/>
      <c r="S450" s="435"/>
      <c r="T450" s="435"/>
      <c r="U450" s="435"/>
      <c r="V450" s="435"/>
      <c r="W450" s="34">
        <v>41323.120000000003</v>
      </c>
      <c r="X450" s="35">
        <v>7</v>
      </c>
      <c r="Y450" s="34">
        <v>41323.120000000003</v>
      </c>
      <c r="Z450" s="44">
        <v>0</v>
      </c>
    </row>
    <row r="451" spans="1:26" s="1" customFormat="1" ht="11.25" hidden="1" customHeight="1" outlineLevel="5">
      <c r="A451" s="436">
        <v>229</v>
      </c>
      <c r="B451" s="436"/>
      <c r="C451" s="437" t="s">
        <v>1026</v>
      </c>
      <c r="D451" s="437"/>
      <c r="E451" s="437"/>
      <c r="F451" s="437"/>
      <c r="G451" s="437"/>
      <c r="H451" s="437"/>
      <c r="I451" s="437" t="s">
        <v>1027</v>
      </c>
      <c r="J451" s="437"/>
      <c r="K451" s="437"/>
      <c r="L451" s="437"/>
      <c r="M451" s="36" t="s">
        <v>1028</v>
      </c>
      <c r="N451" s="37">
        <v>2</v>
      </c>
      <c r="O451" s="437" t="s">
        <v>477</v>
      </c>
      <c r="P451" s="437"/>
      <c r="Q451" s="437"/>
      <c r="R451" s="38" t="s">
        <v>483</v>
      </c>
      <c r="S451" s="38" t="s">
        <v>460</v>
      </c>
      <c r="T451" s="35">
        <v>36</v>
      </c>
      <c r="U451" s="39">
        <v>2.778</v>
      </c>
      <c r="V451" s="40">
        <v>100</v>
      </c>
      <c r="W451" s="34">
        <v>9000</v>
      </c>
      <c r="X451" s="35">
        <v>1</v>
      </c>
      <c r="Y451" s="34">
        <v>9000</v>
      </c>
      <c r="Z451" s="44">
        <v>0</v>
      </c>
    </row>
    <row r="452" spans="1:26" s="1" customFormat="1" ht="11.25" hidden="1" customHeight="1" outlineLevel="5">
      <c r="A452" s="436">
        <v>230</v>
      </c>
      <c r="B452" s="436"/>
      <c r="C452" s="437" t="s">
        <v>1029</v>
      </c>
      <c r="D452" s="437"/>
      <c r="E452" s="437"/>
      <c r="F452" s="437"/>
      <c r="G452" s="437"/>
      <c r="H452" s="437"/>
      <c r="I452" s="437" t="s">
        <v>1030</v>
      </c>
      <c r="J452" s="437"/>
      <c r="K452" s="437"/>
      <c r="L452" s="437"/>
      <c r="M452" s="36" t="s">
        <v>1031</v>
      </c>
      <c r="N452" s="37">
        <v>2</v>
      </c>
      <c r="O452" s="437" t="s">
        <v>477</v>
      </c>
      <c r="P452" s="437"/>
      <c r="Q452" s="437"/>
      <c r="R452" s="38" t="s">
        <v>1032</v>
      </c>
      <c r="S452" s="38" t="s">
        <v>460</v>
      </c>
      <c r="T452" s="35">
        <v>36</v>
      </c>
      <c r="U452" s="39">
        <v>2.778</v>
      </c>
      <c r="V452" s="40">
        <v>100</v>
      </c>
      <c r="W452" s="34">
        <v>5000</v>
      </c>
      <c r="X452" s="35">
        <v>1</v>
      </c>
      <c r="Y452" s="34">
        <v>5000</v>
      </c>
      <c r="Z452" s="44">
        <v>0</v>
      </c>
    </row>
    <row r="453" spans="1:26" s="1" customFormat="1" ht="11.25" hidden="1" customHeight="1" outlineLevel="5">
      <c r="A453" s="436">
        <v>231</v>
      </c>
      <c r="B453" s="436"/>
      <c r="C453" s="437" t="s">
        <v>1033</v>
      </c>
      <c r="D453" s="437"/>
      <c r="E453" s="437"/>
      <c r="F453" s="437"/>
      <c r="G453" s="437"/>
      <c r="H453" s="437"/>
      <c r="I453" s="437" t="s">
        <v>1034</v>
      </c>
      <c r="J453" s="437"/>
      <c r="K453" s="437"/>
      <c r="L453" s="437"/>
      <c r="M453" s="36" t="s">
        <v>1035</v>
      </c>
      <c r="N453" s="37">
        <v>2</v>
      </c>
      <c r="O453" s="437" t="s">
        <v>477</v>
      </c>
      <c r="P453" s="437"/>
      <c r="Q453" s="437"/>
      <c r="R453" s="38" t="s">
        <v>1036</v>
      </c>
      <c r="S453" s="38" t="s">
        <v>460</v>
      </c>
      <c r="T453" s="35">
        <v>36</v>
      </c>
      <c r="U453" s="39">
        <v>2.778</v>
      </c>
      <c r="V453" s="40">
        <v>100</v>
      </c>
      <c r="W453" s="34">
        <v>4410</v>
      </c>
      <c r="X453" s="35">
        <v>1</v>
      </c>
      <c r="Y453" s="34">
        <v>4410</v>
      </c>
      <c r="Z453" s="44">
        <v>0</v>
      </c>
    </row>
    <row r="454" spans="1:26" s="1" customFormat="1" ht="11.25" hidden="1" customHeight="1" outlineLevel="5">
      <c r="A454" s="436">
        <v>232</v>
      </c>
      <c r="B454" s="436"/>
      <c r="C454" s="437" t="s">
        <v>1037</v>
      </c>
      <c r="D454" s="437"/>
      <c r="E454" s="437"/>
      <c r="F454" s="437"/>
      <c r="G454" s="437"/>
      <c r="H454" s="437"/>
      <c r="I454" s="437" t="s">
        <v>1038</v>
      </c>
      <c r="J454" s="437"/>
      <c r="K454" s="437"/>
      <c r="L454" s="437"/>
      <c r="M454" s="36" t="s">
        <v>1028</v>
      </c>
      <c r="N454" s="37">
        <v>2</v>
      </c>
      <c r="O454" s="437" t="s">
        <v>477</v>
      </c>
      <c r="P454" s="437"/>
      <c r="Q454" s="437"/>
      <c r="R454" s="38" t="s">
        <v>483</v>
      </c>
      <c r="S454" s="38" t="s">
        <v>460</v>
      </c>
      <c r="T454" s="35">
        <v>36</v>
      </c>
      <c r="U454" s="39">
        <v>2.778</v>
      </c>
      <c r="V454" s="40">
        <v>100</v>
      </c>
      <c r="W454" s="34">
        <v>5400</v>
      </c>
      <c r="X454" s="35">
        <v>1</v>
      </c>
      <c r="Y454" s="34">
        <v>5400</v>
      </c>
      <c r="Z454" s="44">
        <v>0</v>
      </c>
    </row>
    <row r="455" spans="1:26" s="1" customFormat="1" ht="11.25" hidden="1" customHeight="1" outlineLevel="5">
      <c r="A455" s="436">
        <v>233</v>
      </c>
      <c r="B455" s="436"/>
      <c r="C455" s="437" t="s">
        <v>1039</v>
      </c>
      <c r="D455" s="437"/>
      <c r="E455" s="437"/>
      <c r="F455" s="437"/>
      <c r="G455" s="437"/>
      <c r="H455" s="437"/>
      <c r="I455" s="437" t="s">
        <v>1040</v>
      </c>
      <c r="J455" s="437"/>
      <c r="K455" s="437"/>
      <c r="L455" s="437"/>
      <c r="M455" s="36" t="s">
        <v>1035</v>
      </c>
      <c r="N455" s="37">
        <v>2</v>
      </c>
      <c r="O455" s="437" t="s">
        <v>477</v>
      </c>
      <c r="P455" s="437"/>
      <c r="Q455" s="437"/>
      <c r="R455" s="38" t="s">
        <v>735</v>
      </c>
      <c r="S455" s="38" t="s">
        <v>460</v>
      </c>
      <c r="T455" s="35">
        <v>36</v>
      </c>
      <c r="U455" s="39">
        <v>2.778</v>
      </c>
      <c r="V455" s="40">
        <v>100</v>
      </c>
      <c r="W455" s="34">
        <v>3280</v>
      </c>
      <c r="X455" s="35">
        <v>1</v>
      </c>
      <c r="Y455" s="34">
        <v>3280</v>
      </c>
      <c r="Z455" s="44">
        <v>0</v>
      </c>
    </row>
    <row r="456" spans="1:26" s="1" customFormat="1" ht="11.25" hidden="1" customHeight="1" outlineLevel="5">
      <c r="A456" s="436">
        <v>234</v>
      </c>
      <c r="B456" s="436"/>
      <c r="C456" s="437" t="s">
        <v>1041</v>
      </c>
      <c r="D456" s="437"/>
      <c r="E456" s="437"/>
      <c r="F456" s="437"/>
      <c r="G456" s="437"/>
      <c r="H456" s="437"/>
      <c r="I456" s="437" t="s">
        <v>1042</v>
      </c>
      <c r="J456" s="437"/>
      <c r="K456" s="437"/>
      <c r="L456" s="437"/>
      <c r="M456" s="36" t="s">
        <v>1043</v>
      </c>
      <c r="N456" s="37">
        <v>2</v>
      </c>
      <c r="O456" s="437" t="s">
        <v>477</v>
      </c>
      <c r="P456" s="437"/>
      <c r="Q456" s="437"/>
      <c r="R456" s="38" t="s">
        <v>601</v>
      </c>
      <c r="S456" s="38" t="s">
        <v>460</v>
      </c>
      <c r="T456" s="35">
        <v>36</v>
      </c>
      <c r="U456" s="39">
        <v>2.778</v>
      </c>
      <c r="V456" s="40">
        <v>100</v>
      </c>
      <c r="W456" s="34">
        <v>5173.12</v>
      </c>
      <c r="X456" s="35">
        <v>1</v>
      </c>
      <c r="Y456" s="34">
        <v>5173.12</v>
      </c>
      <c r="Z456" s="44">
        <v>0</v>
      </c>
    </row>
    <row r="457" spans="1:26" s="1" customFormat="1" ht="11.25" hidden="1" customHeight="1" outlineLevel="5">
      <c r="A457" s="436">
        <v>235</v>
      </c>
      <c r="B457" s="436"/>
      <c r="C457" s="437" t="s">
        <v>1044</v>
      </c>
      <c r="D457" s="437"/>
      <c r="E457" s="437"/>
      <c r="F457" s="437"/>
      <c r="G457" s="437"/>
      <c r="H457" s="437"/>
      <c r="I457" s="437" t="s">
        <v>1045</v>
      </c>
      <c r="J457" s="437"/>
      <c r="K457" s="437"/>
      <c r="L457" s="437"/>
      <c r="M457" s="36" t="s">
        <v>734</v>
      </c>
      <c r="N457" s="37">
        <v>2</v>
      </c>
      <c r="O457" s="437" t="s">
        <v>477</v>
      </c>
      <c r="P457" s="437"/>
      <c r="Q457" s="437"/>
      <c r="R457" s="38" t="s">
        <v>1046</v>
      </c>
      <c r="S457" s="38" t="s">
        <v>460</v>
      </c>
      <c r="T457" s="35">
        <v>36</v>
      </c>
      <c r="U457" s="39">
        <v>2.778</v>
      </c>
      <c r="V457" s="40">
        <v>100</v>
      </c>
      <c r="W457" s="34">
        <v>9060</v>
      </c>
      <c r="X457" s="35">
        <v>1</v>
      </c>
      <c r="Y457" s="34">
        <v>9060</v>
      </c>
      <c r="Z457" s="44">
        <v>0</v>
      </c>
    </row>
    <row r="458" spans="1:26" s="1" customFormat="1" ht="11.25" hidden="1" customHeight="1" outlineLevel="3">
      <c r="A458" s="434" t="s">
        <v>648</v>
      </c>
      <c r="B458" s="434"/>
      <c r="C458" s="434"/>
      <c r="D458" s="434"/>
      <c r="E458" s="434"/>
      <c r="F458" s="434"/>
      <c r="G458" s="434"/>
      <c r="H458" s="434"/>
      <c r="I458" s="434"/>
      <c r="J458" s="434"/>
      <c r="K458" s="434"/>
      <c r="L458" s="434"/>
      <c r="M458" s="434"/>
      <c r="N458" s="434"/>
      <c r="O458" s="434"/>
      <c r="P458" s="434"/>
      <c r="Q458" s="434"/>
      <c r="R458" s="434"/>
      <c r="S458" s="434"/>
      <c r="T458" s="434"/>
      <c r="U458" s="434"/>
      <c r="V458" s="434"/>
      <c r="W458" s="34">
        <v>13182.4</v>
      </c>
      <c r="X458" s="35">
        <v>2</v>
      </c>
      <c r="Y458" s="34">
        <v>13182.4</v>
      </c>
      <c r="Z458" s="44">
        <v>0</v>
      </c>
    </row>
    <row r="459" spans="1:26" s="1" customFormat="1" ht="11.25" hidden="1" customHeight="1" outlineLevel="4">
      <c r="A459" s="435"/>
      <c r="B459" s="435"/>
      <c r="C459" s="435"/>
      <c r="D459" s="435"/>
      <c r="E459" s="435"/>
      <c r="F459" s="435"/>
      <c r="G459" s="435"/>
      <c r="H459" s="435"/>
      <c r="I459" s="435"/>
      <c r="J459" s="435"/>
      <c r="K459" s="435"/>
      <c r="L459" s="435"/>
      <c r="M459" s="435"/>
      <c r="N459" s="435"/>
      <c r="O459" s="435"/>
      <c r="P459" s="435"/>
      <c r="Q459" s="435"/>
      <c r="R459" s="435"/>
      <c r="S459" s="435"/>
      <c r="T459" s="435"/>
      <c r="U459" s="435"/>
      <c r="V459" s="435"/>
      <c r="W459" s="34">
        <v>13182.4</v>
      </c>
      <c r="X459" s="35">
        <v>2</v>
      </c>
      <c r="Y459" s="34">
        <v>13182.4</v>
      </c>
      <c r="Z459" s="44">
        <v>0</v>
      </c>
    </row>
    <row r="460" spans="1:26" s="1" customFormat="1" ht="11.25" hidden="1" customHeight="1" outlineLevel="5">
      <c r="A460" s="436">
        <v>236</v>
      </c>
      <c r="B460" s="436"/>
      <c r="C460" s="437" t="s">
        <v>1047</v>
      </c>
      <c r="D460" s="437"/>
      <c r="E460" s="437"/>
      <c r="F460" s="437"/>
      <c r="G460" s="437"/>
      <c r="H460" s="437"/>
      <c r="I460" s="437" t="s">
        <v>1048</v>
      </c>
      <c r="J460" s="437"/>
      <c r="K460" s="437"/>
      <c r="L460" s="437"/>
      <c r="M460" s="36" t="s">
        <v>663</v>
      </c>
      <c r="N460" s="37">
        <v>3</v>
      </c>
      <c r="O460" s="437" t="s">
        <v>477</v>
      </c>
      <c r="P460" s="437"/>
      <c r="Q460" s="437"/>
      <c r="R460" s="38" t="s">
        <v>1016</v>
      </c>
      <c r="S460" s="38" t="s">
        <v>460</v>
      </c>
      <c r="T460" s="35">
        <v>60</v>
      </c>
      <c r="U460" s="39">
        <v>1.667</v>
      </c>
      <c r="V460" s="40">
        <v>100</v>
      </c>
      <c r="W460" s="34">
        <v>3842</v>
      </c>
      <c r="X460" s="35">
        <v>1</v>
      </c>
      <c r="Y460" s="34">
        <v>3842</v>
      </c>
      <c r="Z460" s="44">
        <v>0</v>
      </c>
    </row>
    <row r="461" spans="1:26" s="1" customFormat="1" ht="11.25" hidden="1" customHeight="1" outlineLevel="5">
      <c r="A461" s="436">
        <v>237</v>
      </c>
      <c r="B461" s="436"/>
      <c r="C461" s="437" t="s">
        <v>1049</v>
      </c>
      <c r="D461" s="437"/>
      <c r="E461" s="437"/>
      <c r="F461" s="437"/>
      <c r="G461" s="437"/>
      <c r="H461" s="437"/>
      <c r="I461" s="437" t="s">
        <v>1050</v>
      </c>
      <c r="J461" s="437"/>
      <c r="K461" s="437"/>
      <c r="L461" s="437"/>
      <c r="M461" s="36" t="s">
        <v>710</v>
      </c>
      <c r="N461" s="37">
        <v>4</v>
      </c>
      <c r="O461" s="437" t="s">
        <v>477</v>
      </c>
      <c r="P461" s="437"/>
      <c r="Q461" s="437"/>
      <c r="R461" s="38" t="s">
        <v>1051</v>
      </c>
      <c r="S461" s="38" t="s">
        <v>460</v>
      </c>
      <c r="T461" s="35">
        <v>84</v>
      </c>
      <c r="U461" s="39">
        <v>1.19</v>
      </c>
      <c r="V461" s="40">
        <v>100</v>
      </c>
      <c r="W461" s="34">
        <v>9340.4</v>
      </c>
      <c r="X461" s="35">
        <v>1</v>
      </c>
      <c r="Y461" s="34">
        <v>9340.4</v>
      </c>
      <c r="Z461" s="44">
        <v>0</v>
      </c>
    </row>
    <row r="462" spans="1:26" s="1" customFormat="1" ht="11.25" hidden="1" customHeight="1" outlineLevel="3">
      <c r="A462" s="434" t="s">
        <v>583</v>
      </c>
      <c r="B462" s="434"/>
      <c r="C462" s="434"/>
      <c r="D462" s="434"/>
      <c r="E462" s="434"/>
      <c r="F462" s="434"/>
      <c r="G462" s="434"/>
      <c r="H462" s="434"/>
      <c r="I462" s="434"/>
      <c r="J462" s="434"/>
      <c r="K462" s="434"/>
      <c r="L462" s="434"/>
      <c r="M462" s="434"/>
      <c r="N462" s="434"/>
      <c r="O462" s="434"/>
      <c r="P462" s="434"/>
      <c r="Q462" s="434"/>
      <c r="R462" s="434"/>
      <c r="S462" s="434"/>
      <c r="T462" s="434"/>
      <c r="U462" s="434"/>
      <c r="V462" s="434"/>
      <c r="W462" s="34">
        <v>3550</v>
      </c>
      <c r="X462" s="35">
        <v>1</v>
      </c>
      <c r="Y462" s="34">
        <v>3550</v>
      </c>
      <c r="Z462" s="44">
        <v>0</v>
      </c>
    </row>
    <row r="463" spans="1:26" s="1" customFormat="1" ht="11.25" hidden="1" customHeight="1" outlineLevel="4">
      <c r="A463" s="435" t="s">
        <v>489</v>
      </c>
      <c r="B463" s="435"/>
      <c r="C463" s="435"/>
      <c r="D463" s="435"/>
      <c r="E463" s="435"/>
      <c r="F463" s="435"/>
      <c r="G463" s="435"/>
      <c r="H463" s="435"/>
      <c r="I463" s="435"/>
      <c r="J463" s="435"/>
      <c r="K463" s="435"/>
      <c r="L463" s="435"/>
      <c r="M463" s="435"/>
      <c r="N463" s="435"/>
      <c r="O463" s="435"/>
      <c r="P463" s="435"/>
      <c r="Q463" s="435"/>
      <c r="R463" s="435"/>
      <c r="S463" s="435"/>
      <c r="T463" s="435"/>
      <c r="U463" s="435"/>
      <c r="V463" s="435"/>
      <c r="W463" s="34">
        <v>3550</v>
      </c>
      <c r="X463" s="35">
        <v>1</v>
      </c>
      <c r="Y463" s="34">
        <v>3550</v>
      </c>
      <c r="Z463" s="44">
        <v>0</v>
      </c>
    </row>
    <row r="464" spans="1:26" s="1" customFormat="1" ht="11.25" hidden="1" customHeight="1" outlineLevel="5">
      <c r="A464" s="436">
        <v>238</v>
      </c>
      <c r="B464" s="436"/>
      <c r="C464" s="437" t="s">
        <v>978</v>
      </c>
      <c r="D464" s="437"/>
      <c r="E464" s="437"/>
      <c r="F464" s="437"/>
      <c r="G464" s="437"/>
      <c r="H464" s="437"/>
      <c r="I464" s="437" t="s">
        <v>1052</v>
      </c>
      <c r="J464" s="437"/>
      <c r="K464" s="437"/>
      <c r="L464" s="437"/>
      <c r="M464" s="36" t="s">
        <v>663</v>
      </c>
      <c r="N464" s="37">
        <v>3</v>
      </c>
      <c r="O464" s="437" t="s">
        <v>477</v>
      </c>
      <c r="P464" s="437"/>
      <c r="Q464" s="437"/>
      <c r="R464" s="38" t="s">
        <v>483</v>
      </c>
      <c r="S464" s="38" t="s">
        <v>460</v>
      </c>
      <c r="T464" s="35">
        <v>60</v>
      </c>
      <c r="U464" s="39">
        <v>1.667</v>
      </c>
      <c r="V464" s="40">
        <v>100</v>
      </c>
      <c r="W464" s="34">
        <v>3550</v>
      </c>
      <c r="X464" s="35">
        <v>1</v>
      </c>
      <c r="Y464" s="34">
        <v>3550</v>
      </c>
      <c r="Z464" s="44">
        <v>0</v>
      </c>
    </row>
    <row r="465" spans="1:26" s="1" customFormat="1" ht="11.25" hidden="1" customHeight="1" outlineLevel="3">
      <c r="A465" s="434" t="s">
        <v>588</v>
      </c>
      <c r="B465" s="434"/>
      <c r="C465" s="434"/>
      <c r="D465" s="434"/>
      <c r="E465" s="434"/>
      <c r="F465" s="434"/>
      <c r="G465" s="434"/>
      <c r="H465" s="434"/>
      <c r="I465" s="434"/>
      <c r="J465" s="434"/>
      <c r="K465" s="434"/>
      <c r="L465" s="434"/>
      <c r="M465" s="434"/>
      <c r="N465" s="434"/>
      <c r="O465" s="434"/>
      <c r="P465" s="434"/>
      <c r="Q465" s="434"/>
      <c r="R465" s="434"/>
      <c r="S465" s="434"/>
      <c r="T465" s="434"/>
      <c r="U465" s="434"/>
      <c r="V465" s="434"/>
      <c r="W465" s="34">
        <v>217168</v>
      </c>
      <c r="X465" s="35">
        <v>9</v>
      </c>
      <c r="Y465" s="34">
        <v>217168</v>
      </c>
      <c r="Z465" s="44">
        <v>0</v>
      </c>
    </row>
    <row r="466" spans="1:26" s="1" customFormat="1" ht="11.25" hidden="1" customHeight="1" outlineLevel="4">
      <c r="A466" s="435" t="s">
        <v>589</v>
      </c>
      <c r="B466" s="435"/>
      <c r="C466" s="435"/>
      <c r="D466" s="435"/>
      <c r="E466" s="435"/>
      <c r="F466" s="435"/>
      <c r="G466" s="435"/>
      <c r="H466" s="435"/>
      <c r="I466" s="435"/>
      <c r="J466" s="435"/>
      <c r="K466" s="435"/>
      <c r="L466" s="435"/>
      <c r="M466" s="435"/>
      <c r="N466" s="435"/>
      <c r="O466" s="435"/>
      <c r="P466" s="435"/>
      <c r="Q466" s="435"/>
      <c r="R466" s="435"/>
      <c r="S466" s="435"/>
      <c r="T466" s="435"/>
      <c r="U466" s="435"/>
      <c r="V466" s="435"/>
      <c r="W466" s="34">
        <v>217168</v>
      </c>
      <c r="X466" s="35">
        <v>9</v>
      </c>
      <c r="Y466" s="34">
        <v>217168</v>
      </c>
      <c r="Z466" s="44">
        <v>0</v>
      </c>
    </row>
    <row r="467" spans="1:26" s="1" customFormat="1" ht="11.25" hidden="1" customHeight="1" outlineLevel="5">
      <c r="A467" s="436">
        <v>239</v>
      </c>
      <c r="B467" s="436"/>
      <c r="C467" s="437" t="s">
        <v>1053</v>
      </c>
      <c r="D467" s="437"/>
      <c r="E467" s="437"/>
      <c r="F467" s="437"/>
      <c r="G467" s="437"/>
      <c r="H467" s="437"/>
      <c r="I467" s="437" t="s">
        <v>1054</v>
      </c>
      <c r="J467" s="437"/>
      <c r="K467" s="437"/>
      <c r="L467" s="437"/>
      <c r="M467" s="37">
        <v>163695000</v>
      </c>
      <c r="N467" s="37">
        <v>3</v>
      </c>
      <c r="O467" s="437" t="s">
        <v>477</v>
      </c>
      <c r="P467" s="437"/>
      <c r="Q467" s="437"/>
      <c r="R467" s="38" t="s">
        <v>660</v>
      </c>
      <c r="S467" s="38" t="s">
        <v>460</v>
      </c>
      <c r="T467" s="35">
        <v>60</v>
      </c>
      <c r="U467" s="39">
        <v>1.667</v>
      </c>
      <c r="V467" s="40">
        <v>100</v>
      </c>
      <c r="W467" s="34">
        <v>30000</v>
      </c>
      <c r="X467" s="35">
        <v>1</v>
      </c>
      <c r="Y467" s="34">
        <v>30000</v>
      </c>
      <c r="Z467" s="44">
        <v>0</v>
      </c>
    </row>
    <row r="468" spans="1:26" s="1" customFormat="1" ht="11.25" hidden="1" customHeight="1" outlineLevel="5">
      <c r="A468" s="436">
        <v>240</v>
      </c>
      <c r="B468" s="436"/>
      <c r="C468" s="437" t="s">
        <v>1053</v>
      </c>
      <c r="D468" s="437"/>
      <c r="E468" s="437"/>
      <c r="F468" s="437"/>
      <c r="G468" s="437"/>
      <c r="H468" s="437"/>
      <c r="I468" s="437" t="s">
        <v>1055</v>
      </c>
      <c r="J468" s="437"/>
      <c r="K468" s="437"/>
      <c r="L468" s="437"/>
      <c r="M468" s="37">
        <v>163695000</v>
      </c>
      <c r="N468" s="37">
        <v>3</v>
      </c>
      <c r="O468" s="437" t="s">
        <v>477</v>
      </c>
      <c r="P468" s="437"/>
      <c r="Q468" s="437"/>
      <c r="R468" s="38" t="s">
        <v>660</v>
      </c>
      <c r="S468" s="38" t="s">
        <v>460</v>
      </c>
      <c r="T468" s="35">
        <v>60</v>
      </c>
      <c r="U468" s="39">
        <v>1.667</v>
      </c>
      <c r="V468" s="40">
        <v>100</v>
      </c>
      <c r="W468" s="34">
        <v>25000</v>
      </c>
      <c r="X468" s="35">
        <v>1</v>
      </c>
      <c r="Y468" s="34">
        <v>25000</v>
      </c>
      <c r="Z468" s="44">
        <v>0</v>
      </c>
    </row>
    <row r="469" spans="1:26" s="1" customFormat="1" ht="11.25" hidden="1" customHeight="1" outlineLevel="5">
      <c r="A469" s="436">
        <v>241</v>
      </c>
      <c r="B469" s="436"/>
      <c r="C469" s="437" t="s">
        <v>978</v>
      </c>
      <c r="D469" s="437"/>
      <c r="E469" s="437"/>
      <c r="F469" s="437"/>
      <c r="G469" s="437"/>
      <c r="H469" s="437"/>
      <c r="I469" s="437" t="s">
        <v>1056</v>
      </c>
      <c r="J469" s="437"/>
      <c r="K469" s="437"/>
      <c r="L469" s="437"/>
      <c r="M469" s="36" t="s">
        <v>663</v>
      </c>
      <c r="N469" s="37">
        <v>3</v>
      </c>
      <c r="O469" s="437" t="s">
        <v>477</v>
      </c>
      <c r="P469" s="437"/>
      <c r="Q469" s="437"/>
      <c r="R469" s="38" t="s">
        <v>483</v>
      </c>
      <c r="S469" s="38" t="s">
        <v>460</v>
      </c>
      <c r="T469" s="35">
        <v>60</v>
      </c>
      <c r="U469" s="39">
        <v>1.667</v>
      </c>
      <c r="V469" s="40">
        <v>100</v>
      </c>
      <c r="W469" s="34">
        <v>3550</v>
      </c>
      <c r="X469" s="35">
        <v>1</v>
      </c>
      <c r="Y469" s="34">
        <v>3550</v>
      </c>
      <c r="Z469" s="44">
        <v>0</v>
      </c>
    </row>
    <row r="470" spans="1:26" s="1" customFormat="1" ht="11.25" hidden="1" customHeight="1" outlineLevel="5">
      <c r="A470" s="436">
        <v>242</v>
      </c>
      <c r="B470" s="436"/>
      <c r="C470" s="437" t="s">
        <v>1057</v>
      </c>
      <c r="D470" s="437"/>
      <c r="E470" s="437"/>
      <c r="F470" s="437"/>
      <c r="G470" s="437"/>
      <c r="H470" s="437"/>
      <c r="I470" s="437" t="s">
        <v>1058</v>
      </c>
      <c r="J470" s="437"/>
      <c r="K470" s="437"/>
      <c r="L470" s="437"/>
      <c r="M470" s="37">
        <v>163695000</v>
      </c>
      <c r="N470" s="37">
        <v>3</v>
      </c>
      <c r="O470" s="437" t="s">
        <v>477</v>
      </c>
      <c r="P470" s="437"/>
      <c r="Q470" s="437"/>
      <c r="R470" s="38" t="s">
        <v>660</v>
      </c>
      <c r="S470" s="38" t="s">
        <v>460</v>
      </c>
      <c r="T470" s="35">
        <v>60</v>
      </c>
      <c r="U470" s="39">
        <v>1.667</v>
      </c>
      <c r="V470" s="40">
        <v>100</v>
      </c>
      <c r="W470" s="34">
        <v>32906</v>
      </c>
      <c r="X470" s="35">
        <v>1</v>
      </c>
      <c r="Y470" s="34">
        <v>32906</v>
      </c>
      <c r="Z470" s="44">
        <v>0</v>
      </c>
    </row>
    <row r="471" spans="1:26" s="1" customFormat="1" ht="11.25" hidden="1" customHeight="1" outlineLevel="5">
      <c r="A471" s="436">
        <v>243</v>
      </c>
      <c r="B471" s="436"/>
      <c r="C471" s="437" t="s">
        <v>1059</v>
      </c>
      <c r="D471" s="437"/>
      <c r="E471" s="437"/>
      <c r="F471" s="437"/>
      <c r="G471" s="437"/>
      <c r="H471" s="437"/>
      <c r="I471" s="437" t="s">
        <v>1060</v>
      </c>
      <c r="J471" s="437"/>
      <c r="K471" s="437"/>
      <c r="L471" s="437"/>
      <c r="M471" s="36" t="s">
        <v>702</v>
      </c>
      <c r="N471" s="37">
        <v>4</v>
      </c>
      <c r="O471" s="437" t="s">
        <v>477</v>
      </c>
      <c r="P471" s="437"/>
      <c r="Q471" s="437"/>
      <c r="R471" s="38" t="s">
        <v>483</v>
      </c>
      <c r="S471" s="38" t="s">
        <v>460</v>
      </c>
      <c r="T471" s="35">
        <v>84</v>
      </c>
      <c r="U471" s="39">
        <v>1.19</v>
      </c>
      <c r="V471" s="40">
        <v>100</v>
      </c>
      <c r="W471" s="34">
        <v>5712</v>
      </c>
      <c r="X471" s="35">
        <v>1</v>
      </c>
      <c r="Y471" s="34">
        <v>5712</v>
      </c>
      <c r="Z471" s="44">
        <v>0</v>
      </c>
    </row>
    <row r="472" spans="1:26" s="1" customFormat="1" ht="11.25" hidden="1" customHeight="1" outlineLevel="5">
      <c r="A472" s="436">
        <v>244</v>
      </c>
      <c r="B472" s="436"/>
      <c r="C472" s="437" t="s">
        <v>1061</v>
      </c>
      <c r="D472" s="437"/>
      <c r="E472" s="437"/>
      <c r="F472" s="437"/>
      <c r="G472" s="437"/>
      <c r="H472" s="437"/>
      <c r="I472" s="437" t="s">
        <v>1062</v>
      </c>
      <c r="J472" s="437"/>
      <c r="K472" s="437"/>
      <c r="L472" s="437"/>
      <c r="M472" s="37">
        <v>163695000</v>
      </c>
      <c r="N472" s="37">
        <v>3</v>
      </c>
      <c r="O472" s="437" t="s">
        <v>477</v>
      </c>
      <c r="P472" s="437"/>
      <c r="Q472" s="437"/>
      <c r="R472" s="38" t="s">
        <v>660</v>
      </c>
      <c r="S472" s="38" t="s">
        <v>460</v>
      </c>
      <c r="T472" s="35">
        <v>60</v>
      </c>
      <c r="U472" s="39">
        <v>1.667</v>
      </c>
      <c r="V472" s="40">
        <v>100</v>
      </c>
      <c r="W472" s="34">
        <v>30000</v>
      </c>
      <c r="X472" s="35">
        <v>1</v>
      </c>
      <c r="Y472" s="34">
        <v>30000</v>
      </c>
      <c r="Z472" s="44">
        <v>0</v>
      </c>
    </row>
    <row r="473" spans="1:26" s="1" customFormat="1" ht="11.25" hidden="1" customHeight="1" outlineLevel="5">
      <c r="A473" s="436">
        <v>245</v>
      </c>
      <c r="B473" s="436"/>
      <c r="C473" s="437" t="s">
        <v>1057</v>
      </c>
      <c r="D473" s="437"/>
      <c r="E473" s="437"/>
      <c r="F473" s="437"/>
      <c r="G473" s="437"/>
      <c r="H473" s="437"/>
      <c r="I473" s="437" t="s">
        <v>1063</v>
      </c>
      <c r="J473" s="437"/>
      <c r="K473" s="437"/>
      <c r="L473" s="437"/>
      <c r="M473" s="37">
        <v>163695000</v>
      </c>
      <c r="N473" s="37">
        <v>3</v>
      </c>
      <c r="O473" s="437" t="s">
        <v>477</v>
      </c>
      <c r="P473" s="437"/>
      <c r="Q473" s="437"/>
      <c r="R473" s="38" t="s">
        <v>660</v>
      </c>
      <c r="S473" s="38" t="s">
        <v>460</v>
      </c>
      <c r="T473" s="35">
        <v>60</v>
      </c>
      <c r="U473" s="39">
        <v>1.667</v>
      </c>
      <c r="V473" s="40">
        <v>100</v>
      </c>
      <c r="W473" s="34">
        <v>30000</v>
      </c>
      <c r="X473" s="35">
        <v>1</v>
      </c>
      <c r="Y473" s="34">
        <v>30000</v>
      </c>
      <c r="Z473" s="44">
        <v>0</v>
      </c>
    </row>
    <row r="474" spans="1:26" s="1" customFormat="1" ht="11.25" hidden="1" customHeight="1" outlineLevel="5">
      <c r="A474" s="436">
        <v>246</v>
      </c>
      <c r="B474" s="436"/>
      <c r="C474" s="437" t="s">
        <v>1061</v>
      </c>
      <c r="D474" s="437"/>
      <c r="E474" s="437"/>
      <c r="F474" s="437"/>
      <c r="G474" s="437"/>
      <c r="H474" s="437"/>
      <c r="I474" s="437" t="s">
        <v>1064</v>
      </c>
      <c r="J474" s="437"/>
      <c r="K474" s="437"/>
      <c r="L474" s="437"/>
      <c r="M474" s="37">
        <v>163695000</v>
      </c>
      <c r="N474" s="37">
        <v>3</v>
      </c>
      <c r="O474" s="437" t="s">
        <v>477</v>
      </c>
      <c r="P474" s="437"/>
      <c r="Q474" s="437"/>
      <c r="R474" s="38" t="s">
        <v>660</v>
      </c>
      <c r="S474" s="38" t="s">
        <v>460</v>
      </c>
      <c r="T474" s="35">
        <v>60</v>
      </c>
      <c r="U474" s="39">
        <v>1.667</v>
      </c>
      <c r="V474" s="40">
        <v>100</v>
      </c>
      <c r="W474" s="34">
        <v>30000</v>
      </c>
      <c r="X474" s="35">
        <v>1</v>
      </c>
      <c r="Y474" s="34">
        <v>30000</v>
      </c>
      <c r="Z474" s="44">
        <v>0</v>
      </c>
    </row>
    <row r="475" spans="1:26" s="1" customFormat="1" ht="11.25" hidden="1" customHeight="1" outlineLevel="5">
      <c r="A475" s="436">
        <v>247</v>
      </c>
      <c r="B475" s="436"/>
      <c r="C475" s="437" t="s">
        <v>1061</v>
      </c>
      <c r="D475" s="437"/>
      <c r="E475" s="437"/>
      <c r="F475" s="437"/>
      <c r="G475" s="437"/>
      <c r="H475" s="437"/>
      <c r="I475" s="437" t="s">
        <v>1065</v>
      </c>
      <c r="J475" s="437"/>
      <c r="K475" s="437"/>
      <c r="L475" s="437"/>
      <c r="M475" s="37">
        <v>163695000</v>
      </c>
      <c r="N475" s="37">
        <v>3</v>
      </c>
      <c r="O475" s="437" t="s">
        <v>477</v>
      </c>
      <c r="P475" s="437"/>
      <c r="Q475" s="437"/>
      <c r="R475" s="38" t="s">
        <v>660</v>
      </c>
      <c r="S475" s="38" t="s">
        <v>460</v>
      </c>
      <c r="T475" s="35">
        <v>60</v>
      </c>
      <c r="U475" s="39">
        <v>1.667</v>
      </c>
      <c r="V475" s="40">
        <v>100</v>
      </c>
      <c r="W475" s="34">
        <v>30000</v>
      </c>
      <c r="X475" s="35">
        <v>1</v>
      </c>
      <c r="Y475" s="34">
        <v>30000</v>
      </c>
      <c r="Z475" s="44">
        <v>0</v>
      </c>
    </row>
    <row r="476" spans="1:26" s="1" customFormat="1" ht="11.25" hidden="1" customHeight="1" outlineLevel="3">
      <c r="A476" s="434" t="s">
        <v>595</v>
      </c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34">
        <v>4342</v>
      </c>
      <c r="X476" s="35">
        <v>1</v>
      </c>
      <c r="Y476" s="34">
        <v>4342</v>
      </c>
      <c r="Z476" s="44">
        <v>0</v>
      </c>
    </row>
    <row r="477" spans="1:26" s="1" customFormat="1" ht="11.25" hidden="1" customHeight="1" outlineLevel="4">
      <c r="A477" s="435"/>
      <c r="B477" s="435"/>
      <c r="C477" s="435"/>
      <c r="D477" s="435"/>
      <c r="E477" s="435"/>
      <c r="F477" s="435"/>
      <c r="G477" s="435"/>
      <c r="H477" s="435"/>
      <c r="I477" s="435"/>
      <c r="J477" s="435"/>
      <c r="K477" s="435"/>
      <c r="L477" s="435"/>
      <c r="M477" s="435"/>
      <c r="N477" s="435"/>
      <c r="O477" s="435"/>
      <c r="P477" s="435"/>
      <c r="Q477" s="435"/>
      <c r="R477" s="435"/>
      <c r="S477" s="435"/>
      <c r="T477" s="435"/>
      <c r="U477" s="435"/>
      <c r="V477" s="435"/>
      <c r="W477" s="34">
        <v>4342</v>
      </c>
      <c r="X477" s="35">
        <v>1</v>
      </c>
      <c r="Y477" s="34">
        <v>4342</v>
      </c>
      <c r="Z477" s="44">
        <v>0</v>
      </c>
    </row>
    <row r="478" spans="1:26" s="1" customFormat="1" ht="11.25" hidden="1" customHeight="1" outlineLevel="5">
      <c r="A478" s="436">
        <v>248</v>
      </c>
      <c r="B478" s="436"/>
      <c r="C478" s="437" t="s">
        <v>972</v>
      </c>
      <c r="D478" s="437"/>
      <c r="E478" s="437"/>
      <c r="F478" s="437"/>
      <c r="G478" s="437"/>
      <c r="H478" s="437"/>
      <c r="I478" s="437" t="s">
        <v>1066</v>
      </c>
      <c r="J478" s="437"/>
      <c r="K478" s="437"/>
      <c r="L478" s="437"/>
      <c r="M478" s="36" t="s">
        <v>713</v>
      </c>
      <c r="N478" s="37">
        <v>4</v>
      </c>
      <c r="O478" s="437" t="s">
        <v>477</v>
      </c>
      <c r="P478" s="437"/>
      <c r="Q478" s="437"/>
      <c r="R478" s="38" t="s">
        <v>974</v>
      </c>
      <c r="S478" s="38" t="s">
        <v>460</v>
      </c>
      <c r="T478" s="35">
        <v>84</v>
      </c>
      <c r="U478" s="39">
        <v>1.19</v>
      </c>
      <c r="V478" s="40">
        <v>100</v>
      </c>
      <c r="W478" s="34">
        <v>4342</v>
      </c>
      <c r="X478" s="35">
        <v>1</v>
      </c>
      <c r="Y478" s="34">
        <v>4342</v>
      </c>
      <c r="Z478" s="44">
        <v>0</v>
      </c>
    </row>
    <row r="479" spans="1:26" ht="12.75" customHeight="1" collapsed="1">
      <c r="A479" s="442" t="s">
        <v>1067</v>
      </c>
      <c r="B479" s="442"/>
      <c r="C479" s="442"/>
      <c r="D479" s="442"/>
      <c r="E479" s="442"/>
      <c r="F479" s="442"/>
      <c r="G479" s="442"/>
      <c r="H479" s="442"/>
      <c r="I479" s="442"/>
      <c r="J479" s="442"/>
      <c r="K479" s="442"/>
      <c r="L479" s="442"/>
      <c r="M479" s="442"/>
      <c r="N479" s="442"/>
      <c r="O479" s="442"/>
      <c r="P479" s="442"/>
      <c r="Q479" s="442"/>
      <c r="R479" s="442"/>
      <c r="S479" s="442"/>
      <c r="T479" s="442"/>
      <c r="U479" s="442"/>
      <c r="V479" s="442"/>
      <c r="W479" s="28">
        <v>1210093.6399999999</v>
      </c>
      <c r="X479" s="50">
        <v>5217</v>
      </c>
      <c r="Y479" s="28">
        <v>1210093.6399999999</v>
      </c>
      <c r="Z479" s="41">
        <v>0</v>
      </c>
    </row>
    <row r="480" spans="1:26" ht="11.25" customHeight="1" outlineLevel="1" collapsed="1">
      <c r="A480" s="440">
        <v>4</v>
      </c>
      <c r="B480" s="440"/>
      <c r="C480" s="440"/>
      <c r="D480" s="440"/>
      <c r="E480" s="440"/>
      <c r="F480" s="440"/>
      <c r="G480" s="440"/>
      <c r="H480" s="440"/>
      <c r="I480" s="440"/>
      <c r="J480" s="440"/>
      <c r="K480" s="440"/>
      <c r="L480" s="440"/>
      <c r="M480" s="440"/>
      <c r="N480" s="440"/>
      <c r="O480" s="440"/>
      <c r="P480" s="440"/>
      <c r="Q480" s="440"/>
      <c r="R480" s="440"/>
      <c r="S480" s="440"/>
      <c r="T480" s="440"/>
      <c r="U480" s="440"/>
      <c r="V480" s="440"/>
      <c r="W480" s="30">
        <v>1210093.6399999999</v>
      </c>
      <c r="X480" s="51">
        <v>5217</v>
      </c>
      <c r="Y480" s="30">
        <v>1210093.6399999999</v>
      </c>
      <c r="Z480" s="42">
        <v>0</v>
      </c>
    </row>
    <row r="481" spans="1:26" s="1" customFormat="1" ht="11.25" hidden="1" customHeight="1" outlineLevel="2">
      <c r="A481" s="441" t="s">
        <v>597</v>
      </c>
      <c r="B481" s="441"/>
      <c r="C481" s="441"/>
      <c r="D481" s="441"/>
      <c r="E481" s="441"/>
      <c r="F481" s="441"/>
      <c r="G481" s="441"/>
      <c r="H481" s="441"/>
      <c r="I481" s="441"/>
      <c r="J481" s="441"/>
      <c r="K481" s="441"/>
      <c r="L481" s="441"/>
      <c r="M481" s="441"/>
      <c r="N481" s="441"/>
      <c r="O481" s="441"/>
      <c r="P481" s="441"/>
      <c r="Q481" s="441"/>
      <c r="R481" s="441"/>
      <c r="S481" s="441"/>
      <c r="T481" s="441"/>
      <c r="U481" s="441"/>
      <c r="V481" s="441"/>
      <c r="W481" s="32">
        <v>1210093.6399999999</v>
      </c>
      <c r="X481" s="52">
        <v>5217</v>
      </c>
      <c r="Y481" s="32">
        <v>1210093.6399999999</v>
      </c>
      <c r="Z481" s="43">
        <v>0</v>
      </c>
    </row>
    <row r="482" spans="1:26" s="1" customFormat="1" ht="11.25" hidden="1" customHeight="1" outlineLevel="3">
      <c r="A482" s="434" t="s">
        <v>453</v>
      </c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34">
        <v>55075.94</v>
      </c>
      <c r="X482" s="35">
        <v>222</v>
      </c>
      <c r="Y482" s="34">
        <v>55075.94</v>
      </c>
      <c r="Z482" s="44">
        <v>0</v>
      </c>
    </row>
    <row r="483" spans="1:26" s="1" customFormat="1" ht="11.25" hidden="1" customHeight="1" outlineLevel="4">
      <c r="A483" s="435" t="s">
        <v>454</v>
      </c>
      <c r="B483" s="435"/>
      <c r="C483" s="435"/>
      <c r="D483" s="435"/>
      <c r="E483" s="435"/>
      <c r="F483" s="435"/>
      <c r="G483" s="435"/>
      <c r="H483" s="435"/>
      <c r="I483" s="435"/>
      <c r="J483" s="435"/>
      <c r="K483" s="435"/>
      <c r="L483" s="435"/>
      <c r="M483" s="435"/>
      <c r="N483" s="435"/>
      <c r="O483" s="435"/>
      <c r="P483" s="435"/>
      <c r="Q483" s="435"/>
      <c r="R483" s="435"/>
      <c r="S483" s="435"/>
      <c r="T483" s="435"/>
      <c r="U483" s="435"/>
      <c r="V483" s="435"/>
      <c r="W483" s="34">
        <v>55075.94</v>
      </c>
      <c r="X483" s="35">
        <v>222</v>
      </c>
      <c r="Y483" s="34">
        <v>55075.94</v>
      </c>
      <c r="Z483" s="44">
        <v>0</v>
      </c>
    </row>
    <row r="484" spans="1:26" s="1" customFormat="1" ht="11.25" hidden="1" customHeight="1" outlineLevel="5">
      <c r="A484" s="436">
        <v>249</v>
      </c>
      <c r="B484" s="436"/>
      <c r="C484" s="437" t="s">
        <v>1068</v>
      </c>
      <c r="D484" s="437"/>
      <c r="E484" s="437"/>
      <c r="F484" s="437"/>
      <c r="G484" s="437"/>
      <c r="H484" s="437"/>
      <c r="I484" s="45"/>
      <c r="J484" s="46"/>
      <c r="K484" s="46"/>
      <c r="L484" s="47"/>
      <c r="M484" s="36" t="s">
        <v>740</v>
      </c>
      <c r="N484" s="37">
        <v>7</v>
      </c>
      <c r="O484" s="437" t="s">
        <v>477</v>
      </c>
      <c r="P484" s="437"/>
      <c r="Q484" s="437"/>
      <c r="R484" s="38" t="s">
        <v>505</v>
      </c>
      <c r="S484" s="38" t="s">
        <v>460</v>
      </c>
      <c r="T484" s="35">
        <v>240</v>
      </c>
      <c r="U484" s="39">
        <v>0.41699999999999998</v>
      </c>
      <c r="V484" s="40">
        <v>100</v>
      </c>
      <c r="W484" s="34">
        <v>55075.94</v>
      </c>
      <c r="X484" s="35">
        <v>222</v>
      </c>
      <c r="Y484" s="34">
        <v>55075.94</v>
      </c>
      <c r="Z484" s="44">
        <v>0</v>
      </c>
    </row>
    <row r="485" spans="1:26" s="1" customFormat="1" ht="11.25" hidden="1" customHeight="1" outlineLevel="3">
      <c r="A485" s="434" t="s">
        <v>508</v>
      </c>
      <c r="B485" s="434"/>
      <c r="C485" s="434"/>
      <c r="D485" s="434"/>
      <c r="E485" s="434"/>
      <c r="F485" s="434"/>
      <c r="G485" s="434"/>
      <c r="H485" s="434"/>
      <c r="I485" s="434"/>
      <c r="J485" s="434"/>
      <c r="K485" s="434"/>
      <c r="L485" s="434"/>
      <c r="M485" s="434"/>
      <c r="N485" s="434"/>
      <c r="O485" s="434"/>
      <c r="P485" s="434"/>
      <c r="Q485" s="434"/>
      <c r="R485" s="434"/>
      <c r="S485" s="434"/>
      <c r="T485" s="434"/>
      <c r="U485" s="434"/>
      <c r="V485" s="434"/>
      <c r="W485" s="34">
        <v>521649.82</v>
      </c>
      <c r="X485" s="53">
        <v>2073</v>
      </c>
      <c r="Y485" s="34">
        <v>521649.82</v>
      </c>
      <c r="Z485" s="44">
        <v>0</v>
      </c>
    </row>
    <row r="486" spans="1:26" s="1" customFormat="1" ht="11.25" hidden="1" customHeight="1" outlineLevel="4">
      <c r="A486" s="435" t="s">
        <v>489</v>
      </c>
      <c r="B486" s="435"/>
      <c r="C486" s="435"/>
      <c r="D486" s="435"/>
      <c r="E486" s="435"/>
      <c r="F486" s="435"/>
      <c r="G486" s="435"/>
      <c r="H486" s="435"/>
      <c r="I486" s="435"/>
      <c r="J486" s="435"/>
      <c r="K486" s="435"/>
      <c r="L486" s="435"/>
      <c r="M486" s="435"/>
      <c r="N486" s="435"/>
      <c r="O486" s="435"/>
      <c r="P486" s="435"/>
      <c r="Q486" s="435"/>
      <c r="R486" s="435"/>
      <c r="S486" s="435"/>
      <c r="T486" s="435"/>
      <c r="U486" s="435"/>
      <c r="V486" s="435"/>
      <c r="W486" s="34">
        <v>521649.82</v>
      </c>
      <c r="X486" s="53">
        <v>2073</v>
      </c>
      <c r="Y486" s="34">
        <v>521649.82</v>
      </c>
      <c r="Z486" s="44">
        <v>0</v>
      </c>
    </row>
    <row r="487" spans="1:26" s="1" customFormat="1" ht="11.25" hidden="1" customHeight="1" outlineLevel="5">
      <c r="A487" s="436">
        <v>250</v>
      </c>
      <c r="B487" s="436"/>
      <c r="C487" s="437" t="s">
        <v>739</v>
      </c>
      <c r="D487" s="437"/>
      <c r="E487" s="437"/>
      <c r="F487" s="437"/>
      <c r="G487" s="437"/>
      <c r="H487" s="437"/>
      <c r="I487" s="45"/>
      <c r="J487" s="46"/>
      <c r="K487" s="46"/>
      <c r="L487" s="47"/>
      <c r="M487" s="36" t="s">
        <v>740</v>
      </c>
      <c r="N487" s="37">
        <v>7</v>
      </c>
      <c r="O487" s="437" t="s">
        <v>477</v>
      </c>
      <c r="P487" s="437"/>
      <c r="Q487" s="437"/>
      <c r="R487" s="38" t="s">
        <v>1069</v>
      </c>
      <c r="S487" s="38" t="s">
        <v>460</v>
      </c>
      <c r="T487" s="35">
        <v>240</v>
      </c>
      <c r="U487" s="39">
        <v>0.41699999999999998</v>
      </c>
      <c r="V487" s="40">
        <v>100</v>
      </c>
      <c r="W487" s="34">
        <v>165470.14000000001</v>
      </c>
      <c r="X487" s="35">
        <v>900</v>
      </c>
      <c r="Y487" s="34">
        <v>165470.14000000001</v>
      </c>
      <c r="Z487" s="44">
        <v>0</v>
      </c>
    </row>
    <row r="488" spans="1:26" s="1" customFormat="1" ht="11.25" hidden="1" customHeight="1" outlineLevel="5">
      <c r="A488" s="436">
        <v>251</v>
      </c>
      <c r="B488" s="436"/>
      <c r="C488" s="437" t="s">
        <v>739</v>
      </c>
      <c r="D488" s="437"/>
      <c r="E488" s="437"/>
      <c r="F488" s="437"/>
      <c r="G488" s="437"/>
      <c r="H488" s="437"/>
      <c r="I488" s="45"/>
      <c r="J488" s="46"/>
      <c r="K488" s="46"/>
      <c r="L488" s="47"/>
      <c r="M488" s="36" t="s">
        <v>740</v>
      </c>
      <c r="N488" s="37">
        <v>7</v>
      </c>
      <c r="O488" s="437" t="s">
        <v>477</v>
      </c>
      <c r="P488" s="437"/>
      <c r="Q488" s="437"/>
      <c r="R488" s="38" t="s">
        <v>1070</v>
      </c>
      <c r="S488" s="38" t="s">
        <v>460</v>
      </c>
      <c r="T488" s="35">
        <v>240</v>
      </c>
      <c r="U488" s="39">
        <v>0.41699999999999998</v>
      </c>
      <c r="V488" s="40">
        <v>100</v>
      </c>
      <c r="W488" s="34">
        <v>8875</v>
      </c>
      <c r="X488" s="35">
        <v>48</v>
      </c>
      <c r="Y488" s="34">
        <v>8875</v>
      </c>
      <c r="Z488" s="44">
        <v>0</v>
      </c>
    </row>
    <row r="489" spans="1:26" s="1" customFormat="1" ht="11.25" hidden="1" customHeight="1" outlineLevel="5">
      <c r="A489" s="436">
        <v>252</v>
      </c>
      <c r="B489" s="436"/>
      <c r="C489" s="437" t="s">
        <v>1071</v>
      </c>
      <c r="D489" s="437"/>
      <c r="E489" s="437"/>
      <c r="F489" s="437"/>
      <c r="G489" s="437"/>
      <c r="H489" s="437"/>
      <c r="I489" s="45"/>
      <c r="J489" s="46"/>
      <c r="K489" s="46"/>
      <c r="L489" s="47"/>
      <c r="M489" s="36" t="s">
        <v>740</v>
      </c>
      <c r="N489" s="37">
        <v>7</v>
      </c>
      <c r="O489" s="437" t="s">
        <v>477</v>
      </c>
      <c r="P489" s="437"/>
      <c r="Q489" s="437"/>
      <c r="R489" s="38" t="s">
        <v>1072</v>
      </c>
      <c r="S489" s="38" t="s">
        <v>460</v>
      </c>
      <c r="T489" s="35">
        <v>240</v>
      </c>
      <c r="U489" s="39">
        <v>0.41699999999999998</v>
      </c>
      <c r="V489" s="40">
        <v>100</v>
      </c>
      <c r="W489" s="34">
        <v>164825.25</v>
      </c>
      <c r="X489" s="35">
        <v>474</v>
      </c>
      <c r="Y489" s="34">
        <v>164825.25</v>
      </c>
      <c r="Z489" s="44">
        <v>0</v>
      </c>
    </row>
    <row r="490" spans="1:26" s="1" customFormat="1" ht="11.25" hidden="1" customHeight="1" outlineLevel="5">
      <c r="A490" s="436">
        <v>253</v>
      </c>
      <c r="B490" s="436"/>
      <c r="C490" s="437" t="s">
        <v>1073</v>
      </c>
      <c r="D490" s="437"/>
      <c r="E490" s="437"/>
      <c r="F490" s="437"/>
      <c r="G490" s="437"/>
      <c r="H490" s="437"/>
      <c r="I490" s="45"/>
      <c r="J490" s="46"/>
      <c r="K490" s="46"/>
      <c r="L490" s="47"/>
      <c r="M490" s="36" t="s">
        <v>740</v>
      </c>
      <c r="N490" s="37">
        <v>7</v>
      </c>
      <c r="O490" s="437" t="s">
        <v>477</v>
      </c>
      <c r="P490" s="437"/>
      <c r="Q490" s="437"/>
      <c r="R490" s="38" t="s">
        <v>1074</v>
      </c>
      <c r="S490" s="38" t="s">
        <v>460</v>
      </c>
      <c r="T490" s="35">
        <v>240</v>
      </c>
      <c r="U490" s="39">
        <v>0.41699999999999998</v>
      </c>
      <c r="V490" s="40">
        <v>100</v>
      </c>
      <c r="W490" s="34">
        <v>4680</v>
      </c>
      <c r="X490" s="35">
        <v>4</v>
      </c>
      <c r="Y490" s="34">
        <v>4680</v>
      </c>
      <c r="Z490" s="44">
        <v>0</v>
      </c>
    </row>
    <row r="491" spans="1:26" s="1" customFormat="1" ht="11.25" hidden="1" customHeight="1" outlineLevel="5">
      <c r="A491" s="436">
        <v>254</v>
      </c>
      <c r="B491" s="436"/>
      <c r="C491" s="437" t="s">
        <v>739</v>
      </c>
      <c r="D491" s="437"/>
      <c r="E491" s="437"/>
      <c r="F491" s="437"/>
      <c r="G491" s="437"/>
      <c r="H491" s="437"/>
      <c r="I491" s="45"/>
      <c r="J491" s="46"/>
      <c r="K491" s="46"/>
      <c r="L491" s="47"/>
      <c r="M491" s="36" t="s">
        <v>740</v>
      </c>
      <c r="N491" s="37">
        <v>7</v>
      </c>
      <c r="O491" s="437" t="s">
        <v>477</v>
      </c>
      <c r="P491" s="437"/>
      <c r="Q491" s="437"/>
      <c r="R491" s="38" t="s">
        <v>1075</v>
      </c>
      <c r="S491" s="38" t="s">
        <v>460</v>
      </c>
      <c r="T491" s="35">
        <v>240</v>
      </c>
      <c r="U491" s="39">
        <v>0.41699999999999998</v>
      </c>
      <c r="V491" s="40">
        <v>100</v>
      </c>
      <c r="W491" s="34">
        <v>177799.43</v>
      </c>
      <c r="X491" s="35">
        <v>647</v>
      </c>
      <c r="Y491" s="34">
        <v>177799.43</v>
      </c>
      <c r="Z491" s="44">
        <v>0</v>
      </c>
    </row>
    <row r="492" spans="1:26" s="1" customFormat="1" ht="11.25" hidden="1" customHeight="1" outlineLevel="3">
      <c r="A492" s="434" t="s">
        <v>966</v>
      </c>
      <c r="B492" s="434"/>
      <c r="C492" s="434"/>
      <c r="D492" s="434"/>
      <c r="E492" s="434"/>
      <c r="F492" s="434"/>
      <c r="G492" s="434"/>
      <c r="H492" s="434"/>
      <c r="I492" s="434"/>
      <c r="J492" s="434"/>
      <c r="K492" s="434"/>
      <c r="L492" s="434"/>
      <c r="M492" s="434"/>
      <c r="N492" s="434"/>
      <c r="O492" s="434"/>
      <c r="P492" s="434"/>
      <c r="Q492" s="434"/>
      <c r="R492" s="434"/>
      <c r="S492" s="434"/>
      <c r="T492" s="434"/>
      <c r="U492" s="434"/>
      <c r="V492" s="434"/>
      <c r="W492" s="34">
        <v>111367.18</v>
      </c>
      <c r="X492" s="35">
        <v>394</v>
      </c>
      <c r="Y492" s="34">
        <v>111367.18</v>
      </c>
      <c r="Z492" s="44">
        <v>0</v>
      </c>
    </row>
    <row r="493" spans="1:26" s="1" customFormat="1" ht="11.25" hidden="1" customHeight="1" outlineLevel="4">
      <c r="A493" s="435" t="s">
        <v>489</v>
      </c>
      <c r="B493" s="435"/>
      <c r="C493" s="435"/>
      <c r="D493" s="435"/>
      <c r="E493" s="435"/>
      <c r="F493" s="435"/>
      <c r="G493" s="435"/>
      <c r="H493" s="435"/>
      <c r="I493" s="435"/>
      <c r="J493" s="435"/>
      <c r="K493" s="435"/>
      <c r="L493" s="435"/>
      <c r="M493" s="435"/>
      <c r="N493" s="435"/>
      <c r="O493" s="435"/>
      <c r="P493" s="435"/>
      <c r="Q493" s="435"/>
      <c r="R493" s="435"/>
      <c r="S493" s="435"/>
      <c r="T493" s="435"/>
      <c r="U493" s="435"/>
      <c r="V493" s="435"/>
      <c r="W493" s="34">
        <v>111367.18</v>
      </c>
      <c r="X493" s="35">
        <v>394</v>
      </c>
      <c r="Y493" s="34">
        <v>111367.18</v>
      </c>
      <c r="Z493" s="44">
        <v>0</v>
      </c>
    </row>
    <row r="494" spans="1:26" s="1" customFormat="1" ht="11.25" hidden="1" customHeight="1" outlineLevel="5">
      <c r="A494" s="436">
        <v>255</v>
      </c>
      <c r="B494" s="436"/>
      <c r="C494" s="437" t="s">
        <v>1076</v>
      </c>
      <c r="D494" s="437"/>
      <c r="E494" s="437"/>
      <c r="F494" s="437"/>
      <c r="G494" s="437"/>
      <c r="H494" s="437"/>
      <c r="I494" s="45"/>
      <c r="J494" s="46"/>
      <c r="K494" s="46"/>
      <c r="L494" s="47"/>
      <c r="M494" s="36" t="s">
        <v>740</v>
      </c>
      <c r="N494" s="37">
        <v>7</v>
      </c>
      <c r="O494" s="437" t="s">
        <v>477</v>
      </c>
      <c r="P494" s="437"/>
      <c r="Q494" s="437"/>
      <c r="R494" s="38" t="s">
        <v>1077</v>
      </c>
      <c r="S494" s="38" t="s">
        <v>460</v>
      </c>
      <c r="T494" s="35">
        <v>240</v>
      </c>
      <c r="U494" s="39">
        <v>0.41699999999999998</v>
      </c>
      <c r="V494" s="40">
        <v>100</v>
      </c>
      <c r="W494" s="34">
        <v>92896.25</v>
      </c>
      <c r="X494" s="35">
        <v>335</v>
      </c>
      <c r="Y494" s="34">
        <v>92896.25</v>
      </c>
      <c r="Z494" s="44">
        <v>0</v>
      </c>
    </row>
    <row r="495" spans="1:26" s="1" customFormat="1" ht="11.25" hidden="1" customHeight="1" outlineLevel="5">
      <c r="A495" s="436">
        <v>256</v>
      </c>
      <c r="B495" s="436"/>
      <c r="C495" s="437" t="s">
        <v>739</v>
      </c>
      <c r="D495" s="437"/>
      <c r="E495" s="437"/>
      <c r="F495" s="437"/>
      <c r="G495" s="437"/>
      <c r="H495" s="437"/>
      <c r="I495" s="45"/>
      <c r="J495" s="46"/>
      <c r="K495" s="46"/>
      <c r="L495" s="47"/>
      <c r="M495" s="36" t="s">
        <v>740</v>
      </c>
      <c r="N495" s="37">
        <v>7</v>
      </c>
      <c r="O495" s="437" t="s">
        <v>477</v>
      </c>
      <c r="P495" s="437"/>
      <c r="Q495" s="437"/>
      <c r="R495" s="38" t="s">
        <v>1078</v>
      </c>
      <c r="S495" s="38" t="s">
        <v>460</v>
      </c>
      <c r="T495" s="35">
        <v>240</v>
      </c>
      <c r="U495" s="39">
        <v>0.41699999999999998</v>
      </c>
      <c r="V495" s="40">
        <v>100</v>
      </c>
      <c r="W495" s="34">
        <v>18470.93</v>
      </c>
      <c r="X495" s="35">
        <v>59</v>
      </c>
      <c r="Y495" s="34">
        <v>18470.93</v>
      </c>
      <c r="Z495" s="44">
        <v>0</v>
      </c>
    </row>
    <row r="496" spans="1:26" s="1" customFormat="1" ht="11.25" hidden="1" customHeight="1" outlineLevel="3">
      <c r="A496" s="434" t="s">
        <v>567</v>
      </c>
      <c r="B496" s="434"/>
      <c r="C496" s="434"/>
      <c r="D496" s="434"/>
      <c r="E496" s="434"/>
      <c r="F496" s="434"/>
      <c r="G496" s="434"/>
      <c r="H496" s="434"/>
      <c r="I496" s="434"/>
      <c r="J496" s="434"/>
      <c r="K496" s="434"/>
      <c r="L496" s="434"/>
      <c r="M496" s="434"/>
      <c r="N496" s="434"/>
      <c r="O496" s="434"/>
      <c r="P496" s="434"/>
      <c r="Q496" s="434"/>
      <c r="R496" s="434"/>
      <c r="S496" s="434"/>
      <c r="T496" s="434"/>
      <c r="U496" s="434"/>
      <c r="V496" s="434"/>
      <c r="W496" s="34">
        <v>522000.7</v>
      </c>
      <c r="X496" s="53">
        <v>2528</v>
      </c>
      <c r="Y496" s="34">
        <v>522000.7</v>
      </c>
      <c r="Z496" s="44">
        <v>0</v>
      </c>
    </row>
    <row r="497" spans="1:26" s="1" customFormat="1" ht="11.25" hidden="1" customHeight="1" outlineLevel="4">
      <c r="A497" s="435" t="s">
        <v>568</v>
      </c>
      <c r="B497" s="435"/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34">
        <v>522000.7</v>
      </c>
      <c r="X497" s="53">
        <v>2528</v>
      </c>
      <c r="Y497" s="34">
        <v>522000.7</v>
      </c>
      <c r="Z497" s="44">
        <v>0</v>
      </c>
    </row>
    <row r="498" spans="1:26" s="1" customFormat="1" ht="11.25" hidden="1" customHeight="1" outlineLevel="5">
      <c r="A498" s="436">
        <v>257</v>
      </c>
      <c r="B498" s="436"/>
      <c r="C498" s="437" t="s">
        <v>739</v>
      </c>
      <c r="D498" s="437"/>
      <c r="E498" s="437"/>
      <c r="F498" s="437"/>
      <c r="G498" s="437"/>
      <c r="H498" s="437"/>
      <c r="I498" s="45"/>
      <c r="J498" s="46"/>
      <c r="K498" s="46"/>
      <c r="L498" s="47"/>
      <c r="M498" s="36" t="s">
        <v>1079</v>
      </c>
      <c r="N498" s="37">
        <v>7</v>
      </c>
      <c r="O498" s="437" t="s">
        <v>477</v>
      </c>
      <c r="P498" s="437"/>
      <c r="Q498" s="437"/>
      <c r="R498" s="38" t="s">
        <v>1080</v>
      </c>
      <c r="S498" s="38" t="s">
        <v>460</v>
      </c>
      <c r="T498" s="35">
        <v>240</v>
      </c>
      <c r="U498" s="39">
        <v>0.41699999999999998</v>
      </c>
      <c r="V498" s="40">
        <v>100</v>
      </c>
      <c r="W498" s="34">
        <v>3997.32</v>
      </c>
      <c r="X498" s="35">
        <v>17</v>
      </c>
      <c r="Y498" s="34">
        <v>3997.32</v>
      </c>
      <c r="Z498" s="44">
        <v>0</v>
      </c>
    </row>
    <row r="499" spans="1:26" s="1" customFormat="1" ht="11.25" hidden="1" customHeight="1" outlineLevel="5">
      <c r="A499" s="436">
        <v>258</v>
      </c>
      <c r="B499" s="436"/>
      <c r="C499" s="437" t="s">
        <v>739</v>
      </c>
      <c r="D499" s="437"/>
      <c r="E499" s="437"/>
      <c r="F499" s="437"/>
      <c r="G499" s="437"/>
      <c r="H499" s="437"/>
      <c r="I499" s="45"/>
      <c r="J499" s="46"/>
      <c r="K499" s="46"/>
      <c r="L499" s="47"/>
      <c r="M499" s="36" t="s">
        <v>740</v>
      </c>
      <c r="N499" s="37">
        <v>7</v>
      </c>
      <c r="O499" s="437" t="s">
        <v>477</v>
      </c>
      <c r="P499" s="437"/>
      <c r="Q499" s="437"/>
      <c r="R499" s="38" t="s">
        <v>1081</v>
      </c>
      <c r="S499" s="38" t="s">
        <v>460</v>
      </c>
      <c r="T499" s="35">
        <v>240</v>
      </c>
      <c r="U499" s="39">
        <v>0.41699999999999998</v>
      </c>
      <c r="V499" s="40">
        <v>100</v>
      </c>
      <c r="W499" s="34">
        <v>54208.5</v>
      </c>
      <c r="X499" s="35">
        <v>114</v>
      </c>
      <c r="Y499" s="34">
        <v>54208.5</v>
      </c>
      <c r="Z499" s="44">
        <v>0</v>
      </c>
    </row>
    <row r="500" spans="1:26" s="1" customFormat="1" ht="11.25" hidden="1" customHeight="1" outlineLevel="5">
      <c r="A500" s="436">
        <v>259</v>
      </c>
      <c r="B500" s="436"/>
      <c r="C500" s="437" t="s">
        <v>739</v>
      </c>
      <c r="D500" s="437"/>
      <c r="E500" s="437"/>
      <c r="F500" s="437"/>
      <c r="G500" s="437"/>
      <c r="H500" s="437"/>
      <c r="I500" s="45"/>
      <c r="J500" s="46"/>
      <c r="K500" s="46"/>
      <c r="L500" s="47"/>
      <c r="M500" s="36" t="s">
        <v>740</v>
      </c>
      <c r="N500" s="37">
        <v>3</v>
      </c>
      <c r="O500" s="437" t="s">
        <v>477</v>
      </c>
      <c r="P500" s="437"/>
      <c r="Q500" s="437"/>
      <c r="R500" s="38" t="s">
        <v>511</v>
      </c>
      <c r="S500" s="38" t="s">
        <v>460</v>
      </c>
      <c r="T500" s="35">
        <v>60</v>
      </c>
      <c r="U500" s="39">
        <v>1.667</v>
      </c>
      <c r="V500" s="40">
        <v>100</v>
      </c>
      <c r="W500" s="34">
        <v>17433.5</v>
      </c>
      <c r="X500" s="35">
        <v>73</v>
      </c>
      <c r="Y500" s="34">
        <v>17433.5</v>
      </c>
      <c r="Z500" s="44">
        <v>0</v>
      </c>
    </row>
    <row r="501" spans="1:26" s="1" customFormat="1" ht="11.25" hidden="1" customHeight="1" outlineLevel="5">
      <c r="A501" s="436">
        <v>260</v>
      </c>
      <c r="B501" s="436"/>
      <c r="C501" s="437" t="s">
        <v>739</v>
      </c>
      <c r="D501" s="437"/>
      <c r="E501" s="437"/>
      <c r="F501" s="437"/>
      <c r="G501" s="437"/>
      <c r="H501" s="437"/>
      <c r="I501" s="45"/>
      <c r="J501" s="46"/>
      <c r="K501" s="46"/>
      <c r="L501" s="47"/>
      <c r="M501" s="36" t="s">
        <v>740</v>
      </c>
      <c r="N501" s="37">
        <v>7</v>
      </c>
      <c r="O501" s="437" t="s">
        <v>477</v>
      </c>
      <c r="P501" s="437"/>
      <c r="Q501" s="437"/>
      <c r="R501" s="38" t="s">
        <v>1082</v>
      </c>
      <c r="S501" s="38" t="s">
        <v>460</v>
      </c>
      <c r="T501" s="35">
        <v>240</v>
      </c>
      <c r="U501" s="39">
        <v>0.41699999999999998</v>
      </c>
      <c r="V501" s="40">
        <v>100</v>
      </c>
      <c r="W501" s="34">
        <v>33742</v>
      </c>
      <c r="X501" s="35">
        <v>165</v>
      </c>
      <c r="Y501" s="34">
        <v>33742</v>
      </c>
      <c r="Z501" s="44">
        <v>0</v>
      </c>
    </row>
    <row r="502" spans="1:26" s="1" customFormat="1" ht="11.25" hidden="1" customHeight="1" outlineLevel="5">
      <c r="A502" s="436">
        <v>261</v>
      </c>
      <c r="B502" s="436"/>
      <c r="C502" s="437" t="s">
        <v>739</v>
      </c>
      <c r="D502" s="437"/>
      <c r="E502" s="437"/>
      <c r="F502" s="437"/>
      <c r="G502" s="437"/>
      <c r="H502" s="437"/>
      <c r="I502" s="45"/>
      <c r="J502" s="46"/>
      <c r="K502" s="46"/>
      <c r="L502" s="47"/>
      <c r="M502" s="36" t="s">
        <v>740</v>
      </c>
      <c r="N502" s="37">
        <v>7</v>
      </c>
      <c r="O502" s="437" t="s">
        <v>477</v>
      </c>
      <c r="P502" s="437"/>
      <c r="Q502" s="437"/>
      <c r="R502" s="38" t="s">
        <v>1083</v>
      </c>
      <c r="S502" s="38" t="s">
        <v>460</v>
      </c>
      <c r="T502" s="35">
        <v>60</v>
      </c>
      <c r="U502" s="39">
        <v>1.667</v>
      </c>
      <c r="V502" s="40">
        <v>100</v>
      </c>
      <c r="W502" s="34">
        <v>84208.08</v>
      </c>
      <c r="X502" s="35">
        <v>763</v>
      </c>
      <c r="Y502" s="34">
        <v>84208.08</v>
      </c>
      <c r="Z502" s="44">
        <v>0</v>
      </c>
    </row>
    <row r="503" spans="1:26" s="1" customFormat="1" ht="11.25" hidden="1" customHeight="1" outlineLevel="5">
      <c r="A503" s="436">
        <v>262</v>
      </c>
      <c r="B503" s="436"/>
      <c r="C503" s="437" t="s">
        <v>739</v>
      </c>
      <c r="D503" s="437"/>
      <c r="E503" s="437"/>
      <c r="F503" s="437"/>
      <c r="G503" s="437"/>
      <c r="H503" s="437"/>
      <c r="I503" s="45"/>
      <c r="J503" s="46"/>
      <c r="K503" s="46"/>
      <c r="L503" s="47"/>
      <c r="M503" s="36" t="s">
        <v>740</v>
      </c>
      <c r="N503" s="37">
        <v>7</v>
      </c>
      <c r="O503" s="437" t="s">
        <v>477</v>
      </c>
      <c r="P503" s="437"/>
      <c r="Q503" s="437"/>
      <c r="R503" s="38" t="s">
        <v>956</v>
      </c>
      <c r="S503" s="38" t="s">
        <v>460</v>
      </c>
      <c r="T503" s="35">
        <v>240</v>
      </c>
      <c r="U503" s="39">
        <v>0.41699999999999998</v>
      </c>
      <c r="V503" s="40">
        <v>100</v>
      </c>
      <c r="W503" s="34">
        <v>3000</v>
      </c>
      <c r="X503" s="35">
        <v>3</v>
      </c>
      <c r="Y503" s="34">
        <v>3000</v>
      </c>
      <c r="Z503" s="44">
        <v>0</v>
      </c>
    </row>
    <row r="504" spans="1:26" s="1" customFormat="1" ht="11.25" hidden="1" customHeight="1" outlineLevel="5">
      <c r="A504" s="436">
        <v>263</v>
      </c>
      <c r="B504" s="436"/>
      <c r="C504" s="437" t="s">
        <v>739</v>
      </c>
      <c r="D504" s="437"/>
      <c r="E504" s="437"/>
      <c r="F504" s="437"/>
      <c r="G504" s="437"/>
      <c r="H504" s="437"/>
      <c r="I504" s="45"/>
      <c r="J504" s="46"/>
      <c r="K504" s="46"/>
      <c r="L504" s="47"/>
      <c r="M504" s="36" t="s">
        <v>740</v>
      </c>
      <c r="N504" s="37">
        <v>7</v>
      </c>
      <c r="O504" s="437" t="s">
        <v>477</v>
      </c>
      <c r="P504" s="437"/>
      <c r="Q504" s="437"/>
      <c r="R504" s="38" t="s">
        <v>1084</v>
      </c>
      <c r="S504" s="38" t="s">
        <v>460</v>
      </c>
      <c r="T504" s="35">
        <v>240</v>
      </c>
      <c r="U504" s="39">
        <v>0.41699999999999998</v>
      </c>
      <c r="V504" s="40">
        <v>100</v>
      </c>
      <c r="W504" s="34">
        <v>48817.2</v>
      </c>
      <c r="X504" s="35">
        <v>280</v>
      </c>
      <c r="Y504" s="34">
        <v>48817.2</v>
      </c>
      <c r="Z504" s="44">
        <v>0</v>
      </c>
    </row>
    <row r="505" spans="1:26" s="1" customFormat="1" ht="11.25" hidden="1" customHeight="1" outlineLevel="5">
      <c r="A505" s="436">
        <v>264</v>
      </c>
      <c r="B505" s="436"/>
      <c r="C505" s="437" t="s">
        <v>739</v>
      </c>
      <c r="D505" s="437"/>
      <c r="E505" s="437"/>
      <c r="F505" s="437"/>
      <c r="G505" s="437"/>
      <c r="H505" s="437"/>
      <c r="I505" s="45"/>
      <c r="J505" s="46"/>
      <c r="K505" s="46"/>
      <c r="L505" s="47"/>
      <c r="M505" s="36" t="s">
        <v>740</v>
      </c>
      <c r="N505" s="37">
        <v>7</v>
      </c>
      <c r="O505" s="437" t="s">
        <v>477</v>
      </c>
      <c r="P505" s="437"/>
      <c r="Q505" s="437"/>
      <c r="R505" s="38" t="s">
        <v>1085</v>
      </c>
      <c r="S505" s="38" t="s">
        <v>460</v>
      </c>
      <c r="T505" s="35">
        <v>240</v>
      </c>
      <c r="U505" s="39">
        <v>0.41699999999999998</v>
      </c>
      <c r="V505" s="40">
        <v>100</v>
      </c>
      <c r="W505" s="34">
        <v>23788.46</v>
      </c>
      <c r="X505" s="35">
        <v>165</v>
      </c>
      <c r="Y505" s="34">
        <v>23788.46</v>
      </c>
      <c r="Z505" s="44">
        <v>0</v>
      </c>
    </row>
    <row r="506" spans="1:26" s="1" customFormat="1" ht="11.25" hidden="1" customHeight="1" outlineLevel="5">
      <c r="A506" s="436">
        <v>265</v>
      </c>
      <c r="B506" s="436"/>
      <c r="C506" s="437" t="s">
        <v>739</v>
      </c>
      <c r="D506" s="437"/>
      <c r="E506" s="437"/>
      <c r="F506" s="437"/>
      <c r="G506" s="437"/>
      <c r="H506" s="437"/>
      <c r="I506" s="45"/>
      <c r="J506" s="46"/>
      <c r="K506" s="46"/>
      <c r="L506" s="47"/>
      <c r="M506" s="36" t="s">
        <v>1086</v>
      </c>
      <c r="N506" s="37">
        <v>7</v>
      </c>
      <c r="O506" s="437" t="s">
        <v>477</v>
      </c>
      <c r="P506" s="437"/>
      <c r="Q506" s="437"/>
      <c r="R506" s="38" t="s">
        <v>1087</v>
      </c>
      <c r="S506" s="38" t="s">
        <v>460</v>
      </c>
      <c r="T506" s="35">
        <v>240</v>
      </c>
      <c r="U506" s="39">
        <v>0.41699999999999998</v>
      </c>
      <c r="V506" s="40">
        <v>100</v>
      </c>
      <c r="W506" s="34">
        <v>79229.64</v>
      </c>
      <c r="X506" s="35">
        <v>335</v>
      </c>
      <c r="Y506" s="34">
        <v>79229.64</v>
      </c>
      <c r="Z506" s="44">
        <v>0</v>
      </c>
    </row>
    <row r="507" spans="1:26" s="1" customFormat="1" ht="11.25" hidden="1" customHeight="1" outlineLevel="5">
      <c r="A507" s="436">
        <v>266</v>
      </c>
      <c r="B507" s="436"/>
      <c r="C507" s="437" t="s">
        <v>739</v>
      </c>
      <c r="D507" s="437"/>
      <c r="E507" s="437"/>
      <c r="F507" s="437"/>
      <c r="G507" s="437"/>
      <c r="H507" s="437"/>
      <c r="I507" s="45"/>
      <c r="J507" s="46"/>
      <c r="K507" s="46"/>
      <c r="L507" s="47"/>
      <c r="M507" s="36" t="s">
        <v>740</v>
      </c>
      <c r="N507" s="37">
        <v>7</v>
      </c>
      <c r="O507" s="437" t="s">
        <v>477</v>
      </c>
      <c r="P507" s="437"/>
      <c r="Q507" s="437"/>
      <c r="R507" s="38" t="s">
        <v>1085</v>
      </c>
      <c r="S507" s="38" t="s">
        <v>460</v>
      </c>
      <c r="T507" s="35">
        <v>240</v>
      </c>
      <c r="U507" s="39">
        <v>0.41699999999999998</v>
      </c>
      <c r="V507" s="40">
        <v>100</v>
      </c>
      <c r="W507" s="34">
        <v>20405</v>
      </c>
      <c r="X507" s="35">
        <v>137</v>
      </c>
      <c r="Y507" s="34">
        <v>20405</v>
      </c>
      <c r="Z507" s="44">
        <v>0</v>
      </c>
    </row>
    <row r="508" spans="1:26" s="1" customFormat="1" ht="11.25" hidden="1" customHeight="1" outlineLevel="5">
      <c r="A508" s="436">
        <v>267</v>
      </c>
      <c r="B508" s="436"/>
      <c r="C508" s="437" t="s">
        <v>739</v>
      </c>
      <c r="D508" s="437"/>
      <c r="E508" s="437"/>
      <c r="F508" s="437"/>
      <c r="G508" s="437"/>
      <c r="H508" s="437"/>
      <c r="I508" s="45"/>
      <c r="J508" s="46"/>
      <c r="K508" s="46"/>
      <c r="L508" s="47"/>
      <c r="M508" s="36" t="s">
        <v>740</v>
      </c>
      <c r="N508" s="37">
        <v>7</v>
      </c>
      <c r="O508" s="437" t="s">
        <v>477</v>
      </c>
      <c r="P508" s="437"/>
      <c r="Q508" s="437"/>
      <c r="R508" s="38" t="s">
        <v>1080</v>
      </c>
      <c r="S508" s="38" t="s">
        <v>460</v>
      </c>
      <c r="T508" s="35">
        <v>240</v>
      </c>
      <c r="U508" s="39">
        <v>0.41699999999999998</v>
      </c>
      <c r="V508" s="40">
        <v>100</v>
      </c>
      <c r="W508" s="34">
        <v>11472</v>
      </c>
      <c r="X508" s="35">
        <v>7</v>
      </c>
      <c r="Y508" s="34">
        <v>11472</v>
      </c>
      <c r="Z508" s="44">
        <v>0</v>
      </c>
    </row>
    <row r="509" spans="1:26" s="1" customFormat="1" ht="11.25" hidden="1" customHeight="1" outlineLevel="5">
      <c r="A509" s="436">
        <v>268</v>
      </c>
      <c r="B509" s="436"/>
      <c r="C509" s="437" t="s">
        <v>1088</v>
      </c>
      <c r="D509" s="437"/>
      <c r="E509" s="437"/>
      <c r="F509" s="437"/>
      <c r="G509" s="437"/>
      <c r="H509" s="437"/>
      <c r="I509" s="45"/>
      <c r="J509" s="46"/>
      <c r="K509" s="46"/>
      <c r="L509" s="47"/>
      <c r="M509" s="36" t="s">
        <v>740</v>
      </c>
      <c r="N509" s="37">
        <v>7</v>
      </c>
      <c r="O509" s="437" t="s">
        <v>477</v>
      </c>
      <c r="P509" s="437"/>
      <c r="Q509" s="437"/>
      <c r="R509" s="38" t="s">
        <v>1084</v>
      </c>
      <c r="S509" s="38" t="s">
        <v>460</v>
      </c>
      <c r="T509" s="35">
        <v>240</v>
      </c>
      <c r="U509" s="39">
        <v>0.41699999999999998</v>
      </c>
      <c r="V509" s="40">
        <v>100</v>
      </c>
      <c r="W509" s="34">
        <v>38042</v>
      </c>
      <c r="X509" s="35">
        <v>243</v>
      </c>
      <c r="Y509" s="34">
        <v>38042</v>
      </c>
      <c r="Z509" s="44">
        <v>0</v>
      </c>
    </row>
    <row r="510" spans="1:26" s="1" customFormat="1" ht="11.25" hidden="1" customHeight="1" outlineLevel="5">
      <c r="A510" s="436">
        <v>269</v>
      </c>
      <c r="B510" s="436"/>
      <c r="C510" s="437" t="s">
        <v>1089</v>
      </c>
      <c r="D510" s="437"/>
      <c r="E510" s="437"/>
      <c r="F510" s="437"/>
      <c r="G510" s="437"/>
      <c r="H510" s="437"/>
      <c r="I510" s="45"/>
      <c r="J510" s="46"/>
      <c r="K510" s="46"/>
      <c r="L510" s="47"/>
      <c r="M510" s="36" t="s">
        <v>740</v>
      </c>
      <c r="N510" s="37">
        <v>7</v>
      </c>
      <c r="O510" s="437" t="s">
        <v>477</v>
      </c>
      <c r="P510" s="437"/>
      <c r="Q510" s="437"/>
      <c r="R510" s="38" t="s">
        <v>1090</v>
      </c>
      <c r="S510" s="38" t="s">
        <v>460</v>
      </c>
      <c r="T510" s="35">
        <v>240</v>
      </c>
      <c r="U510" s="39">
        <v>0.41699999999999998</v>
      </c>
      <c r="V510" s="40">
        <v>100</v>
      </c>
      <c r="W510" s="34">
        <v>10820</v>
      </c>
      <c r="X510" s="35">
        <v>25</v>
      </c>
      <c r="Y510" s="34">
        <v>10820</v>
      </c>
      <c r="Z510" s="44">
        <v>0</v>
      </c>
    </row>
    <row r="511" spans="1:26" s="1" customFormat="1" ht="11.25" hidden="1" customHeight="1" outlineLevel="5">
      <c r="A511" s="436">
        <v>270</v>
      </c>
      <c r="B511" s="436"/>
      <c r="C511" s="437" t="s">
        <v>739</v>
      </c>
      <c r="D511" s="437"/>
      <c r="E511" s="437"/>
      <c r="F511" s="437"/>
      <c r="G511" s="437"/>
      <c r="H511" s="437"/>
      <c r="I511" s="45"/>
      <c r="J511" s="46"/>
      <c r="K511" s="46"/>
      <c r="L511" s="47"/>
      <c r="M511" s="36" t="s">
        <v>1086</v>
      </c>
      <c r="N511" s="37">
        <v>7</v>
      </c>
      <c r="O511" s="437" t="s">
        <v>477</v>
      </c>
      <c r="P511" s="437"/>
      <c r="Q511" s="437"/>
      <c r="R511" s="38" t="s">
        <v>1091</v>
      </c>
      <c r="S511" s="38" t="s">
        <v>460</v>
      </c>
      <c r="T511" s="35">
        <v>240</v>
      </c>
      <c r="U511" s="39">
        <v>0.41699999999999998</v>
      </c>
      <c r="V511" s="40">
        <v>100</v>
      </c>
      <c r="W511" s="34">
        <v>43895</v>
      </c>
      <c r="X511" s="35">
        <v>97</v>
      </c>
      <c r="Y511" s="34">
        <v>43895</v>
      </c>
      <c r="Z511" s="44">
        <v>0</v>
      </c>
    </row>
    <row r="512" spans="1:26" s="1" customFormat="1" ht="11.25" hidden="1" customHeight="1" outlineLevel="5">
      <c r="A512" s="436">
        <v>271</v>
      </c>
      <c r="B512" s="436"/>
      <c r="C512" s="437" t="s">
        <v>739</v>
      </c>
      <c r="D512" s="437"/>
      <c r="E512" s="437"/>
      <c r="F512" s="437"/>
      <c r="G512" s="437"/>
      <c r="H512" s="437"/>
      <c r="I512" s="45"/>
      <c r="J512" s="46"/>
      <c r="K512" s="46"/>
      <c r="L512" s="47"/>
      <c r="M512" s="36" t="s">
        <v>740</v>
      </c>
      <c r="N512" s="37">
        <v>7</v>
      </c>
      <c r="O512" s="437" t="s">
        <v>477</v>
      </c>
      <c r="P512" s="437"/>
      <c r="Q512" s="437"/>
      <c r="R512" s="38" t="s">
        <v>1092</v>
      </c>
      <c r="S512" s="38" t="s">
        <v>460</v>
      </c>
      <c r="T512" s="35">
        <v>240</v>
      </c>
      <c r="U512" s="39">
        <v>0.41699999999999998</v>
      </c>
      <c r="V512" s="40">
        <v>100</v>
      </c>
      <c r="W512" s="34">
        <v>20075</v>
      </c>
      <c r="X512" s="35">
        <v>101</v>
      </c>
      <c r="Y512" s="34">
        <v>20075</v>
      </c>
      <c r="Z512" s="44">
        <v>0</v>
      </c>
    </row>
    <row r="513" spans="1:26" s="1" customFormat="1" ht="11.25" hidden="1" customHeight="1" outlineLevel="5">
      <c r="A513" s="436">
        <v>272</v>
      </c>
      <c r="B513" s="436"/>
      <c r="C513" s="437" t="s">
        <v>1093</v>
      </c>
      <c r="D513" s="437"/>
      <c r="E513" s="437"/>
      <c r="F513" s="437"/>
      <c r="G513" s="437"/>
      <c r="H513" s="437"/>
      <c r="I513" s="45"/>
      <c r="J513" s="46"/>
      <c r="K513" s="46"/>
      <c r="L513" s="47"/>
      <c r="M513" s="36" t="s">
        <v>740</v>
      </c>
      <c r="N513" s="37">
        <v>7</v>
      </c>
      <c r="O513" s="437" t="s">
        <v>477</v>
      </c>
      <c r="P513" s="437"/>
      <c r="Q513" s="437"/>
      <c r="R513" s="38" t="s">
        <v>1094</v>
      </c>
      <c r="S513" s="38" t="s">
        <v>460</v>
      </c>
      <c r="T513" s="35">
        <v>240</v>
      </c>
      <c r="U513" s="39">
        <v>0.41699999999999998</v>
      </c>
      <c r="V513" s="40">
        <v>100</v>
      </c>
      <c r="W513" s="44">
        <v>779.4</v>
      </c>
      <c r="X513" s="35">
        <v>2</v>
      </c>
      <c r="Y513" s="44">
        <v>779.4</v>
      </c>
      <c r="Z513" s="44">
        <v>0</v>
      </c>
    </row>
    <row r="514" spans="1:26" s="1" customFormat="1" ht="11.25" hidden="1" customHeight="1" outlineLevel="5">
      <c r="A514" s="436">
        <v>273</v>
      </c>
      <c r="B514" s="436"/>
      <c r="C514" s="437" t="s">
        <v>739</v>
      </c>
      <c r="D514" s="437"/>
      <c r="E514" s="437"/>
      <c r="F514" s="437"/>
      <c r="G514" s="437"/>
      <c r="H514" s="437"/>
      <c r="I514" s="437" t="s">
        <v>1095</v>
      </c>
      <c r="J514" s="437"/>
      <c r="K514" s="437"/>
      <c r="L514" s="437"/>
      <c r="M514" s="36" t="s">
        <v>1079</v>
      </c>
      <c r="N514" s="37">
        <v>7</v>
      </c>
      <c r="O514" s="437" t="s">
        <v>458</v>
      </c>
      <c r="P514" s="437"/>
      <c r="Q514" s="437"/>
      <c r="R514" s="38" t="s">
        <v>1096</v>
      </c>
      <c r="S514" s="38" t="s">
        <v>1097</v>
      </c>
      <c r="T514" s="35">
        <v>240</v>
      </c>
      <c r="U514" s="39">
        <v>0.41699999999999998</v>
      </c>
      <c r="V514" s="40">
        <v>100</v>
      </c>
      <c r="W514" s="34">
        <v>28087.599999999999</v>
      </c>
      <c r="X514" s="35">
        <v>1</v>
      </c>
      <c r="Y514" s="34">
        <v>28087.599999999999</v>
      </c>
      <c r="Z514" s="44">
        <v>0</v>
      </c>
    </row>
    <row r="515" spans="1:26" ht="12.75" customHeight="1" collapsed="1">
      <c r="A515" s="442" t="s">
        <v>1098</v>
      </c>
      <c r="B515" s="442"/>
      <c r="C515" s="442"/>
      <c r="D515" s="442"/>
      <c r="E515" s="442"/>
      <c r="F515" s="442"/>
      <c r="G515" s="442"/>
      <c r="H515" s="442"/>
      <c r="I515" s="442"/>
      <c r="J515" s="442"/>
      <c r="K515" s="442"/>
      <c r="L515" s="442"/>
      <c r="M515" s="442"/>
      <c r="N515" s="442"/>
      <c r="O515" s="442"/>
      <c r="P515" s="442"/>
      <c r="Q515" s="442"/>
      <c r="R515" s="442"/>
      <c r="S515" s="442"/>
      <c r="T515" s="442"/>
      <c r="U515" s="442"/>
      <c r="V515" s="442"/>
      <c r="W515" s="28">
        <v>93350.65</v>
      </c>
      <c r="X515" s="29">
        <v>78</v>
      </c>
      <c r="Y515" s="41">
        <v>0</v>
      </c>
      <c r="Z515" s="28">
        <v>93350.65</v>
      </c>
    </row>
    <row r="516" spans="1:26" ht="11.25" customHeight="1" outlineLevel="1" collapsed="1">
      <c r="A516" s="440">
        <v>4</v>
      </c>
      <c r="B516" s="440"/>
      <c r="C516" s="440"/>
      <c r="D516" s="440"/>
      <c r="E516" s="440"/>
      <c r="F516" s="440"/>
      <c r="G516" s="440"/>
      <c r="H516" s="440"/>
      <c r="I516" s="440"/>
      <c r="J516" s="440"/>
      <c r="K516" s="440"/>
      <c r="L516" s="440"/>
      <c r="M516" s="440"/>
      <c r="N516" s="440"/>
      <c r="O516" s="440"/>
      <c r="P516" s="440"/>
      <c r="Q516" s="440"/>
      <c r="R516" s="440"/>
      <c r="S516" s="440"/>
      <c r="T516" s="440"/>
      <c r="U516" s="440"/>
      <c r="V516" s="440"/>
      <c r="W516" s="30">
        <v>93350.65</v>
      </c>
      <c r="X516" s="31">
        <v>78</v>
      </c>
      <c r="Y516" s="42">
        <v>0</v>
      </c>
      <c r="Z516" s="30">
        <v>93350.65</v>
      </c>
    </row>
    <row r="517" spans="1:26" s="1" customFormat="1" ht="11.25" hidden="1" customHeight="1" outlineLevel="2">
      <c r="A517" s="441"/>
      <c r="B517" s="441"/>
      <c r="C517" s="441"/>
      <c r="D517" s="441"/>
      <c r="E517" s="441"/>
      <c r="F517" s="441"/>
      <c r="G517" s="441"/>
      <c r="H517" s="441"/>
      <c r="I517" s="441"/>
      <c r="J517" s="441"/>
      <c r="K517" s="441"/>
      <c r="L517" s="441"/>
      <c r="M517" s="441"/>
      <c r="N517" s="441"/>
      <c r="O517" s="441"/>
      <c r="P517" s="441"/>
      <c r="Q517" s="441"/>
      <c r="R517" s="441"/>
      <c r="S517" s="441"/>
      <c r="T517" s="441"/>
      <c r="U517" s="441"/>
      <c r="V517" s="441"/>
      <c r="W517" s="32">
        <v>93350.65</v>
      </c>
      <c r="X517" s="33">
        <v>78</v>
      </c>
      <c r="Y517" s="43">
        <v>0</v>
      </c>
      <c r="Z517" s="32">
        <v>93350.65</v>
      </c>
    </row>
    <row r="518" spans="1:26" s="1" customFormat="1" ht="11.25" hidden="1" customHeight="1" outlineLevel="3">
      <c r="A518" s="434" t="s">
        <v>792</v>
      </c>
      <c r="B518" s="434"/>
      <c r="C518" s="434"/>
      <c r="D518" s="434"/>
      <c r="E518" s="434"/>
      <c r="F518" s="434"/>
      <c r="G518" s="434"/>
      <c r="H518" s="434"/>
      <c r="I518" s="434"/>
      <c r="J518" s="434"/>
      <c r="K518" s="434"/>
      <c r="L518" s="434"/>
      <c r="M518" s="434"/>
      <c r="N518" s="434"/>
      <c r="O518" s="434"/>
      <c r="P518" s="434"/>
      <c r="Q518" s="434"/>
      <c r="R518" s="434"/>
      <c r="S518" s="434"/>
      <c r="T518" s="434"/>
      <c r="U518" s="434"/>
      <c r="V518" s="434"/>
      <c r="W518" s="34">
        <v>93350.65</v>
      </c>
      <c r="X518" s="35">
        <v>78</v>
      </c>
      <c r="Y518" s="44">
        <v>0</v>
      </c>
      <c r="Z518" s="34">
        <v>93350.65</v>
      </c>
    </row>
    <row r="519" spans="1:26" s="1" customFormat="1" ht="11.25" hidden="1" customHeight="1" outlineLevel="4">
      <c r="A519" s="435" t="s">
        <v>793</v>
      </c>
      <c r="B519" s="435"/>
      <c r="C519" s="435"/>
      <c r="D519" s="435"/>
      <c r="E519" s="435"/>
      <c r="F519" s="435"/>
      <c r="G519" s="435"/>
      <c r="H519" s="435"/>
      <c r="I519" s="435"/>
      <c r="J519" s="435"/>
      <c r="K519" s="435"/>
      <c r="L519" s="435"/>
      <c r="M519" s="435"/>
      <c r="N519" s="435"/>
      <c r="O519" s="435"/>
      <c r="P519" s="435"/>
      <c r="Q519" s="435"/>
      <c r="R519" s="435"/>
      <c r="S519" s="435"/>
      <c r="T519" s="435"/>
      <c r="U519" s="435"/>
      <c r="V519" s="435"/>
      <c r="W519" s="34">
        <v>93350.65</v>
      </c>
      <c r="X519" s="35">
        <v>78</v>
      </c>
      <c r="Y519" s="44">
        <v>0</v>
      </c>
      <c r="Z519" s="34">
        <v>93350.65</v>
      </c>
    </row>
    <row r="520" spans="1:26" s="1" customFormat="1" ht="11.25" hidden="1" customHeight="1" outlineLevel="5">
      <c r="A520" s="436">
        <v>274</v>
      </c>
      <c r="B520" s="436"/>
      <c r="C520" s="437" t="s">
        <v>1099</v>
      </c>
      <c r="D520" s="437"/>
      <c r="E520" s="437"/>
      <c r="F520" s="437"/>
      <c r="G520" s="437"/>
      <c r="H520" s="437"/>
      <c r="I520" s="45"/>
      <c r="J520" s="46"/>
      <c r="K520" s="46"/>
      <c r="L520" s="47"/>
      <c r="M520" s="37">
        <v>163695280</v>
      </c>
      <c r="N520" s="37">
        <v>3</v>
      </c>
      <c r="O520" s="45"/>
      <c r="P520" s="46"/>
      <c r="Q520" s="47"/>
      <c r="R520" s="38" t="s">
        <v>660</v>
      </c>
      <c r="S520" s="38"/>
      <c r="T520" s="48"/>
      <c r="U520" s="49"/>
      <c r="V520" s="49" t="s">
        <v>1100</v>
      </c>
      <c r="W520" s="34">
        <v>93350.65</v>
      </c>
      <c r="X520" s="35">
        <v>78</v>
      </c>
      <c r="Y520" s="44">
        <v>0</v>
      </c>
      <c r="Z520" s="34">
        <v>93350.65</v>
      </c>
    </row>
    <row r="521" spans="1:26" ht="12.75" customHeight="1" collapsed="1">
      <c r="A521" s="442" t="s">
        <v>1101</v>
      </c>
      <c r="B521" s="442"/>
      <c r="C521" s="442"/>
      <c r="D521" s="442"/>
      <c r="E521" s="442"/>
      <c r="F521" s="442"/>
      <c r="G521" s="442"/>
      <c r="H521" s="442"/>
      <c r="I521" s="442"/>
      <c r="J521" s="442"/>
      <c r="K521" s="442"/>
      <c r="L521" s="442"/>
      <c r="M521" s="442"/>
      <c r="N521" s="442"/>
      <c r="O521" s="442"/>
      <c r="P521" s="442"/>
      <c r="Q521" s="442"/>
      <c r="R521" s="442"/>
      <c r="S521" s="442"/>
      <c r="T521" s="442"/>
      <c r="U521" s="442"/>
      <c r="V521" s="442"/>
      <c r="W521" s="28">
        <v>129208.82</v>
      </c>
      <c r="X521" s="29">
        <v>140</v>
      </c>
      <c r="Y521" s="41">
        <v>0</v>
      </c>
      <c r="Z521" s="28">
        <v>129208.82</v>
      </c>
    </row>
    <row r="522" spans="1:26" ht="11.25" customHeight="1" outlineLevel="1" collapsed="1">
      <c r="A522" s="440">
        <v>2</v>
      </c>
      <c r="B522" s="440"/>
      <c r="C522" s="440"/>
      <c r="D522" s="440"/>
      <c r="E522" s="440"/>
      <c r="F522" s="440"/>
      <c r="G522" s="440"/>
      <c r="H522" s="440"/>
      <c r="I522" s="440"/>
      <c r="J522" s="440"/>
      <c r="K522" s="440"/>
      <c r="L522" s="440"/>
      <c r="M522" s="440"/>
      <c r="N522" s="440"/>
      <c r="O522" s="440"/>
      <c r="P522" s="440"/>
      <c r="Q522" s="440"/>
      <c r="R522" s="440"/>
      <c r="S522" s="440"/>
      <c r="T522" s="440"/>
      <c r="U522" s="440"/>
      <c r="V522" s="440"/>
      <c r="W522" s="30">
        <v>23632.52</v>
      </c>
      <c r="X522" s="31">
        <v>45</v>
      </c>
      <c r="Y522" s="42">
        <v>0</v>
      </c>
      <c r="Z522" s="30">
        <v>23632.52</v>
      </c>
    </row>
    <row r="523" spans="1:26" s="1" customFormat="1" ht="11.25" hidden="1" customHeight="1" outlineLevel="2">
      <c r="A523" s="441"/>
      <c r="B523" s="441"/>
      <c r="C523" s="441"/>
      <c r="D523" s="441"/>
      <c r="E523" s="441"/>
      <c r="F523" s="441"/>
      <c r="G523" s="441"/>
      <c r="H523" s="441"/>
      <c r="I523" s="441"/>
      <c r="J523" s="441"/>
      <c r="K523" s="441"/>
      <c r="L523" s="441"/>
      <c r="M523" s="441"/>
      <c r="N523" s="441"/>
      <c r="O523" s="441"/>
      <c r="P523" s="441"/>
      <c r="Q523" s="441"/>
      <c r="R523" s="441"/>
      <c r="S523" s="441"/>
      <c r="T523" s="441"/>
      <c r="U523" s="441"/>
      <c r="V523" s="441"/>
      <c r="W523" s="32">
        <v>23632.52</v>
      </c>
      <c r="X523" s="33">
        <v>45</v>
      </c>
      <c r="Y523" s="43">
        <v>0</v>
      </c>
      <c r="Z523" s="32">
        <v>23632.52</v>
      </c>
    </row>
    <row r="524" spans="1:26" s="1" customFormat="1" ht="11.25" hidden="1" customHeight="1" outlineLevel="3">
      <c r="A524" s="434" t="s">
        <v>479</v>
      </c>
      <c r="B524" s="434"/>
      <c r="C524" s="434"/>
      <c r="D524" s="434"/>
      <c r="E524" s="434"/>
      <c r="F524" s="434"/>
      <c r="G524" s="434"/>
      <c r="H524" s="434"/>
      <c r="I524" s="434"/>
      <c r="J524" s="434"/>
      <c r="K524" s="434"/>
      <c r="L524" s="434"/>
      <c r="M524" s="434"/>
      <c r="N524" s="434"/>
      <c r="O524" s="434"/>
      <c r="P524" s="434"/>
      <c r="Q524" s="434"/>
      <c r="R524" s="434"/>
      <c r="S524" s="434"/>
      <c r="T524" s="434"/>
      <c r="U524" s="434"/>
      <c r="V524" s="434"/>
      <c r="W524" s="34">
        <v>1386</v>
      </c>
      <c r="X524" s="35">
        <v>1</v>
      </c>
      <c r="Y524" s="44">
        <v>0</v>
      </c>
      <c r="Z524" s="34">
        <v>1386</v>
      </c>
    </row>
    <row r="525" spans="1:26" s="1" customFormat="1" ht="11.25" hidden="1" customHeight="1" outlineLevel="4">
      <c r="A525" s="435"/>
      <c r="B525" s="435"/>
      <c r="C525" s="435"/>
      <c r="D525" s="435"/>
      <c r="E525" s="435"/>
      <c r="F525" s="435"/>
      <c r="G525" s="435"/>
      <c r="H525" s="435"/>
      <c r="I525" s="435"/>
      <c r="J525" s="435"/>
      <c r="K525" s="435"/>
      <c r="L525" s="435"/>
      <c r="M525" s="435"/>
      <c r="N525" s="435"/>
      <c r="O525" s="435"/>
      <c r="P525" s="435"/>
      <c r="Q525" s="435"/>
      <c r="R525" s="435"/>
      <c r="S525" s="435"/>
      <c r="T525" s="435"/>
      <c r="U525" s="435"/>
      <c r="V525" s="435"/>
      <c r="W525" s="34">
        <v>1386</v>
      </c>
      <c r="X525" s="35">
        <v>1</v>
      </c>
      <c r="Y525" s="44">
        <v>0</v>
      </c>
      <c r="Z525" s="34">
        <v>1386</v>
      </c>
    </row>
    <row r="526" spans="1:26" s="1" customFormat="1" ht="11.25" hidden="1" customHeight="1" outlineLevel="5">
      <c r="A526" s="436">
        <v>275</v>
      </c>
      <c r="B526" s="436"/>
      <c r="C526" s="437" t="s">
        <v>1102</v>
      </c>
      <c r="D526" s="437"/>
      <c r="E526" s="437"/>
      <c r="F526" s="437"/>
      <c r="G526" s="437"/>
      <c r="H526" s="437"/>
      <c r="I526" s="45"/>
      <c r="J526" s="46"/>
      <c r="K526" s="46"/>
      <c r="L526" s="47"/>
      <c r="M526" s="36" t="s">
        <v>1103</v>
      </c>
      <c r="N526" s="37">
        <v>4</v>
      </c>
      <c r="O526" s="45"/>
      <c r="P526" s="46"/>
      <c r="Q526" s="47"/>
      <c r="R526" s="38" t="s">
        <v>581</v>
      </c>
      <c r="S526" s="38"/>
      <c r="T526" s="48"/>
      <c r="U526" s="49"/>
      <c r="V526" s="49" t="s">
        <v>1100</v>
      </c>
      <c r="W526" s="34">
        <v>1386</v>
      </c>
      <c r="X526" s="35">
        <v>1</v>
      </c>
      <c r="Y526" s="44">
        <v>0</v>
      </c>
      <c r="Z526" s="34">
        <v>1386</v>
      </c>
    </row>
    <row r="527" spans="1:26" s="1" customFormat="1" ht="11.25" hidden="1" customHeight="1" outlineLevel="3">
      <c r="A527" s="434" t="s">
        <v>508</v>
      </c>
      <c r="B527" s="434"/>
      <c r="C527" s="434"/>
      <c r="D527" s="434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434"/>
      <c r="P527" s="434"/>
      <c r="Q527" s="434"/>
      <c r="R527" s="434"/>
      <c r="S527" s="434"/>
      <c r="T527" s="434"/>
      <c r="U527" s="434"/>
      <c r="V527" s="434"/>
      <c r="W527" s="34">
        <v>15211.52</v>
      </c>
      <c r="X527" s="35">
        <v>40</v>
      </c>
      <c r="Y527" s="44">
        <v>0</v>
      </c>
      <c r="Z527" s="34">
        <v>15211.52</v>
      </c>
    </row>
    <row r="528" spans="1:26" s="1" customFormat="1" ht="11.25" hidden="1" customHeight="1" outlineLevel="4">
      <c r="A528" s="435" t="s">
        <v>489</v>
      </c>
      <c r="B528" s="435"/>
      <c r="C528" s="435"/>
      <c r="D528" s="435"/>
      <c r="E528" s="435"/>
      <c r="F528" s="435"/>
      <c r="G528" s="435"/>
      <c r="H528" s="435"/>
      <c r="I528" s="435"/>
      <c r="J528" s="435"/>
      <c r="K528" s="435"/>
      <c r="L528" s="435"/>
      <c r="M528" s="435"/>
      <c r="N528" s="435"/>
      <c r="O528" s="435"/>
      <c r="P528" s="435"/>
      <c r="Q528" s="435"/>
      <c r="R528" s="435"/>
      <c r="S528" s="435"/>
      <c r="T528" s="435"/>
      <c r="U528" s="435"/>
      <c r="V528" s="435"/>
      <c r="W528" s="34">
        <v>15211.52</v>
      </c>
      <c r="X528" s="35">
        <v>40</v>
      </c>
      <c r="Y528" s="44">
        <v>0</v>
      </c>
      <c r="Z528" s="34">
        <v>15211.52</v>
      </c>
    </row>
    <row r="529" spans="1:26" s="1" customFormat="1" ht="11.25" hidden="1" customHeight="1" outlineLevel="5">
      <c r="A529" s="436">
        <v>276</v>
      </c>
      <c r="B529" s="436"/>
      <c r="C529" s="437" t="s">
        <v>1104</v>
      </c>
      <c r="D529" s="437"/>
      <c r="E529" s="437"/>
      <c r="F529" s="437"/>
      <c r="G529" s="437"/>
      <c r="H529" s="437"/>
      <c r="I529" s="45"/>
      <c r="J529" s="46"/>
      <c r="K529" s="46"/>
      <c r="L529" s="47"/>
      <c r="M529" s="36" t="s">
        <v>1105</v>
      </c>
      <c r="N529" s="37">
        <v>6</v>
      </c>
      <c r="O529" s="45"/>
      <c r="P529" s="46"/>
      <c r="Q529" s="47"/>
      <c r="R529" s="38" t="s">
        <v>1106</v>
      </c>
      <c r="S529" s="38"/>
      <c r="T529" s="48"/>
      <c r="U529" s="49"/>
      <c r="V529" s="49" t="s">
        <v>1100</v>
      </c>
      <c r="W529" s="34">
        <v>15211.52</v>
      </c>
      <c r="X529" s="35">
        <v>40</v>
      </c>
      <c r="Y529" s="44">
        <v>0</v>
      </c>
      <c r="Z529" s="34">
        <v>15211.52</v>
      </c>
    </row>
    <row r="530" spans="1:26" s="1" customFormat="1" ht="11.25" hidden="1" customHeight="1" outlineLevel="3">
      <c r="A530" s="434" t="s">
        <v>520</v>
      </c>
      <c r="B530" s="434"/>
      <c r="C530" s="434"/>
      <c r="D530" s="434"/>
      <c r="E530" s="434"/>
      <c r="F530" s="434"/>
      <c r="G530" s="434"/>
      <c r="H530" s="434"/>
      <c r="I530" s="434"/>
      <c r="J530" s="434"/>
      <c r="K530" s="434"/>
      <c r="L530" s="434"/>
      <c r="M530" s="434"/>
      <c r="N530" s="434"/>
      <c r="O530" s="434"/>
      <c r="P530" s="434"/>
      <c r="Q530" s="434"/>
      <c r="R530" s="434"/>
      <c r="S530" s="434"/>
      <c r="T530" s="434"/>
      <c r="U530" s="434"/>
      <c r="V530" s="434"/>
      <c r="W530" s="34">
        <v>4345</v>
      </c>
      <c r="X530" s="35">
        <v>3</v>
      </c>
      <c r="Y530" s="44">
        <v>0</v>
      </c>
      <c r="Z530" s="34">
        <v>4345</v>
      </c>
    </row>
    <row r="531" spans="1:26" s="1" customFormat="1" ht="11.25" hidden="1" customHeight="1" outlineLevel="4">
      <c r="A531" s="435" t="s">
        <v>489</v>
      </c>
      <c r="B531" s="435"/>
      <c r="C531" s="435"/>
      <c r="D531" s="435"/>
      <c r="E531" s="435"/>
      <c r="F531" s="435"/>
      <c r="G531" s="435"/>
      <c r="H531" s="435"/>
      <c r="I531" s="435"/>
      <c r="J531" s="435"/>
      <c r="K531" s="435"/>
      <c r="L531" s="435"/>
      <c r="M531" s="435"/>
      <c r="N531" s="435"/>
      <c r="O531" s="435"/>
      <c r="P531" s="435"/>
      <c r="Q531" s="435"/>
      <c r="R531" s="435"/>
      <c r="S531" s="435"/>
      <c r="T531" s="435"/>
      <c r="U531" s="435"/>
      <c r="V531" s="435"/>
      <c r="W531" s="34">
        <v>4345</v>
      </c>
      <c r="X531" s="35">
        <v>3</v>
      </c>
      <c r="Y531" s="44">
        <v>0</v>
      </c>
      <c r="Z531" s="34">
        <v>4345</v>
      </c>
    </row>
    <row r="532" spans="1:26" s="1" customFormat="1" ht="11.25" hidden="1" customHeight="1" outlineLevel="5">
      <c r="A532" s="436">
        <v>277</v>
      </c>
      <c r="B532" s="436"/>
      <c r="C532" s="437" t="s">
        <v>1102</v>
      </c>
      <c r="D532" s="437"/>
      <c r="E532" s="437"/>
      <c r="F532" s="437"/>
      <c r="G532" s="437"/>
      <c r="H532" s="437"/>
      <c r="I532" s="45"/>
      <c r="J532" s="46"/>
      <c r="K532" s="46"/>
      <c r="L532" s="47"/>
      <c r="M532" s="36" t="s">
        <v>1103</v>
      </c>
      <c r="N532" s="37">
        <v>4</v>
      </c>
      <c r="O532" s="45"/>
      <c r="P532" s="46"/>
      <c r="Q532" s="47"/>
      <c r="R532" s="38" t="s">
        <v>581</v>
      </c>
      <c r="S532" s="38"/>
      <c r="T532" s="48"/>
      <c r="U532" s="49"/>
      <c r="V532" s="49" t="s">
        <v>1100</v>
      </c>
      <c r="W532" s="34">
        <v>1386</v>
      </c>
      <c r="X532" s="35">
        <v>1</v>
      </c>
      <c r="Y532" s="44">
        <v>0</v>
      </c>
      <c r="Z532" s="34">
        <v>1386</v>
      </c>
    </row>
    <row r="533" spans="1:26" s="1" customFormat="1" ht="11.25" hidden="1" customHeight="1" outlineLevel="5">
      <c r="A533" s="436">
        <v>278</v>
      </c>
      <c r="B533" s="436"/>
      <c r="C533" s="437" t="s">
        <v>1107</v>
      </c>
      <c r="D533" s="437"/>
      <c r="E533" s="437"/>
      <c r="F533" s="437"/>
      <c r="G533" s="437"/>
      <c r="H533" s="437"/>
      <c r="I533" s="45"/>
      <c r="J533" s="46"/>
      <c r="K533" s="46"/>
      <c r="L533" s="47"/>
      <c r="M533" s="36" t="s">
        <v>1108</v>
      </c>
      <c r="N533" s="37">
        <v>8</v>
      </c>
      <c r="O533" s="45"/>
      <c r="P533" s="46"/>
      <c r="Q533" s="47"/>
      <c r="R533" s="38" t="s">
        <v>581</v>
      </c>
      <c r="S533" s="38"/>
      <c r="T533" s="48"/>
      <c r="U533" s="49"/>
      <c r="V533" s="49" t="s">
        <v>1100</v>
      </c>
      <c r="W533" s="44">
        <v>550</v>
      </c>
      <c r="X533" s="35">
        <v>1</v>
      </c>
      <c r="Y533" s="44">
        <v>0</v>
      </c>
      <c r="Z533" s="44">
        <v>550</v>
      </c>
    </row>
    <row r="534" spans="1:26" s="1" customFormat="1" ht="11.25" hidden="1" customHeight="1" outlineLevel="5">
      <c r="A534" s="436">
        <v>279</v>
      </c>
      <c r="B534" s="436"/>
      <c r="C534" s="437" t="s">
        <v>1109</v>
      </c>
      <c r="D534" s="437"/>
      <c r="E534" s="437"/>
      <c r="F534" s="437"/>
      <c r="G534" s="437"/>
      <c r="H534" s="437"/>
      <c r="I534" s="45"/>
      <c r="J534" s="46"/>
      <c r="K534" s="46"/>
      <c r="L534" s="47"/>
      <c r="M534" s="36" t="s">
        <v>486</v>
      </c>
      <c r="N534" s="37">
        <v>2</v>
      </c>
      <c r="O534" s="45"/>
      <c r="P534" s="46"/>
      <c r="Q534" s="47"/>
      <c r="R534" s="38" t="s">
        <v>581</v>
      </c>
      <c r="S534" s="38"/>
      <c r="T534" s="48"/>
      <c r="U534" s="49"/>
      <c r="V534" s="49" t="s">
        <v>1100</v>
      </c>
      <c r="W534" s="34">
        <v>2409</v>
      </c>
      <c r="X534" s="35">
        <v>1</v>
      </c>
      <c r="Y534" s="44">
        <v>0</v>
      </c>
      <c r="Z534" s="34">
        <v>2409</v>
      </c>
    </row>
    <row r="535" spans="1:26" s="1" customFormat="1" ht="11.25" hidden="1" customHeight="1" outlineLevel="3">
      <c r="A535" s="434" t="s">
        <v>564</v>
      </c>
      <c r="B535" s="434"/>
      <c r="C535" s="434"/>
      <c r="D535" s="434"/>
      <c r="E535" s="434"/>
      <c r="F535" s="434"/>
      <c r="G535" s="434"/>
      <c r="H535" s="434"/>
      <c r="I535" s="434"/>
      <c r="J535" s="434"/>
      <c r="K535" s="434"/>
      <c r="L535" s="434"/>
      <c r="M535" s="434"/>
      <c r="N535" s="434"/>
      <c r="O535" s="434"/>
      <c r="P535" s="434"/>
      <c r="Q535" s="434"/>
      <c r="R535" s="434"/>
      <c r="S535" s="434"/>
      <c r="T535" s="434"/>
      <c r="U535" s="434"/>
      <c r="V535" s="434"/>
      <c r="W535" s="34">
        <v>2690</v>
      </c>
      <c r="X535" s="35">
        <v>1</v>
      </c>
      <c r="Y535" s="44">
        <v>0</v>
      </c>
      <c r="Z535" s="34">
        <v>2690</v>
      </c>
    </row>
    <row r="536" spans="1:26" s="1" customFormat="1" ht="11.25" hidden="1" customHeight="1" outlineLevel="4">
      <c r="A536" s="435" t="s">
        <v>489</v>
      </c>
      <c r="B536" s="435"/>
      <c r="C536" s="435"/>
      <c r="D536" s="435"/>
      <c r="E536" s="435"/>
      <c r="F536" s="435"/>
      <c r="G536" s="435"/>
      <c r="H536" s="435"/>
      <c r="I536" s="435"/>
      <c r="J536" s="435"/>
      <c r="K536" s="435"/>
      <c r="L536" s="435"/>
      <c r="M536" s="435"/>
      <c r="N536" s="435"/>
      <c r="O536" s="435"/>
      <c r="P536" s="435"/>
      <c r="Q536" s="435"/>
      <c r="R536" s="435"/>
      <c r="S536" s="435"/>
      <c r="T536" s="435"/>
      <c r="U536" s="435"/>
      <c r="V536" s="435"/>
      <c r="W536" s="34">
        <v>2690</v>
      </c>
      <c r="X536" s="35">
        <v>1</v>
      </c>
      <c r="Y536" s="44">
        <v>0</v>
      </c>
      <c r="Z536" s="34">
        <v>2690</v>
      </c>
    </row>
    <row r="537" spans="1:26" s="1" customFormat="1" ht="11.25" hidden="1" customHeight="1" outlineLevel="5">
      <c r="A537" s="436">
        <v>280</v>
      </c>
      <c r="B537" s="436"/>
      <c r="C537" s="437" t="s">
        <v>1110</v>
      </c>
      <c r="D537" s="437"/>
      <c r="E537" s="437"/>
      <c r="F537" s="437"/>
      <c r="G537" s="437"/>
      <c r="H537" s="437"/>
      <c r="I537" s="437" t="s">
        <v>1111</v>
      </c>
      <c r="J537" s="437"/>
      <c r="K537" s="437"/>
      <c r="L537" s="437"/>
      <c r="M537" s="36" t="s">
        <v>486</v>
      </c>
      <c r="N537" s="37">
        <v>2</v>
      </c>
      <c r="O537" s="45"/>
      <c r="P537" s="46"/>
      <c r="Q537" s="47"/>
      <c r="R537" s="38" t="s">
        <v>748</v>
      </c>
      <c r="S537" s="38"/>
      <c r="T537" s="48"/>
      <c r="U537" s="49"/>
      <c r="V537" s="49" t="s">
        <v>1100</v>
      </c>
      <c r="W537" s="34">
        <v>2690</v>
      </c>
      <c r="X537" s="35">
        <v>1</v>
      </c>
      <c r="Y537" s="44">
        <v>0</v>
      </c>
      <c r="Z537" s="34">
        <v>2690</v>
      </c>
    </row>
    <row r="538" spans="1:26" ht="11.25" customHeight="1" outlineLevel="1" collapsed="1">
      <c r="A538" s="440">
        <v>4</v>
      </c>
      <c r="B538" s="440"/>
      <c r="C538" s="440"/>
      <c r="D538" s="440"/>
      <c r="E538" s="440"/>
      <c r="F538" s="440"/>
      <c r="G538" s="440"/>
      <c r="H538" s="440"/>
      <c r="I538" s="440"/>
      <c r="J538" s="440"/>
      <c r="K538" s="440"/>
      <c r="L538" s="440"/>
      <c r="M538" s="440"/>
      <c r="N538" s="440"/>
      <c r="O538" s="440"/>
      <c r="P538" s="440"/>
      <c r="Q538" s="440"/>
      <c r="R538" s="440"/>
      <c r="S538" s="440"/>
      <c r="T538" s="440"/>
      <c r="U538" s="440"/>
      <c r="V538" s="440"/>
      <c r="W538" s="30">
        <v>105576.3</v>
      </c>
      <c r="X538" s="31">
        <v>95</v>
      </c>
      <c r="Y538" s="42">
        <v>0</v>
      </c>
      <c r="Z538" s="30">
        <v>105576.3</v>
      </c>
    </row>
    <row r="539" spans="1:26" s="1" customFormat="1" ht="11.25" hidden="1" customHeight="1" outlineLevel="2">
      <c r="A539" s="441"/>
      <c r="B539" s="441"/>
      <c r="C539" s="441"/>
      <c r="D539" s="441"/>
      <c r="E539" s="441"/>
      <c r="F539" s="441"/>
      <c r="G539" s="441"/>
      <c r="H539" s="441"/>
      <c r="I539" s="441"/>
      <c r="J539" s="441"/>
      <c r="K539" s="441"/>
      <c r="L539" s="441"/>
      <c r="M539" s="441"/>
      <c r="N539" s="441"/>
      <c r="O539" s="441"/>
      <c r="P539" s="441"/>
      <c r="Q539" s="441"/>
      <c r="R539" s="441"/>
      <c r="S539" s="441"/>
      <c r="T539" s="441"/>
      <c r="U539" s="441"/>
      <c r="V539" s="441"/>
      <c r="W539" s="32">
        <v>105576.3</v>
      </c>
      <c r="X539" s="33">
        <v>95</v>
      </c>
      <c r="Y539" s="43">
        <v>0</v>
      </c>
      <c r="Z539" s="32">
        <v>105576.3</v>
      </c>
    </row>
    <row r="540" spans="1:26" s="1" customFormat="1" ht="11.25" hidden="1" customHeight="1" outlineLevel="3">
      <c r="A540" s="434" t="s">
        <v>479</v>
      </c>
      <c r="B540" s="434"/>
      <c r="C540" s="434"/>
      <c r="D540" s="434"/>
      <c r="E540" s="434"/>
      <c r="F540" s="434"/>
      <c r="G540" s="434"/>
      <c r="H540" s="434"/>
      <c r="I540" s="434"/>
      <c r="J540" s="434"/>
      <c r="K540" s="434"/>
      <c r="L540" s="434"/>
      <c r="M540" s="434"/>
      <c r="N540" s="434"/>
      <c r="O540" s="434"/>
      <c r="P540" s="434"/>
      <c r="Q540" s="434"/>
      <c r="R540" s="434"/>
      <c r="S540" s="434"/>
      <c r="T540" s="434"/>
      <c r="U540" s="434"/>
      <c r="V540" s="434"/>
      <c r="W540" s="34">
        <v>4840</v>
      </c>
      <c r="X540" s="35">
        <v>2</v>
      </c>
      <c r="Y540" s="44">
        <v>0</v>
      </c>
      <c r="Z540" s="34">
        <v>4840</v>
      </c>
    </row>
    <row r="541" spans="1:26" s="1" customFormat="1" ht="11.25" hidden="1" customHeight="1" outlineLevel="4">
      <c r="A541" s="435"/>
      <c r="B541" s="435"/>
      <c r="C541" s="435"/>
      <c r="D541" s="435"/>
      <c r="E541" s="435"/>
      <c r="F541" s="435"/>
      <c r="G541" s="435"/>
      <c r="H541" s="435"/>
      <c r="I541" s="435"/>
      <c r="J541" s="435"/>
      <c r="K541" s="435"/>
      <c r="L541" s="435"/>
      <c r="M541" s="435"/>
      <c r="N541" s="435"/>
      <c r="O541" s="435"/>
      <c r="P541" s="435"/>
      <c r="Q541" s="435"/>
      <c r="R541" s="435"/>
      <c r="S541" s="435"/>
      <c r="T541" s="435"/>
      <c r="U541" s="435"/>
      <c r="V541" s="435"/>
      <c r="W541" s="34">
        <v>4840</v>
      </c>
      <c r="X541" s="35">
        <v>2</v>
      </c>
      <c r="Y541" s="44">
        <v>0</v>
      </c>
      <c r="Z541" s="34">
        <v>4840</v>
      </c>
    </row>
    <row r="542" spans="1:26" s="1" customFormat="1" ht="11.25" hidden="1" customHeight="1" outlineLevel="5">
      <c r="A542" s="436">
        <v>281</v>
      </c>
      <c r="B542" s="436"/>
      <c r="C542" s="437" t="s">
        <v>593</v>
      </c>
      <c r="D542" s="437"/>
      <c r="E542" s="437"/>
      <c r="F542" s="437"/>
      <c r="G542" s="437"/>
      <c r="H542" s="437"/>
      <c r="I542" s="45"/>
      <c r="J542" s="46"/>
      <c r="K542" s="46"/>
      <c r="L542" s="47"/>
      <c r="M542" s="36" t="s">
        <v>486</v>
      </c>
      <c r="N542" s="37">
        <v>2</v>
      </c>
      <c r="O542" s="45"/>
      <c r="P542" s="46"/>
      <c r="Q542" s="47"/>
      <c r="R542" s="38" t="s">
        <v>483</v>
      </c>
      <c r="S542" s="38"/>
      <c r="T542" s="48"/>
      <c r="U542" s="49"/>
      <c r="V542" s="49" t="s">
        <v>1100</v>
      </c>
      <c r="W542" s="34">
        <v>2425</v>
      </c>
      <c r="X542" s="35">
        <v>1</v>
      </c>
      <c r="Y542" s="44">
        <v>0</v>
      </c>
      <c r="Z542" s="34">
        <v>2425</v>
      </c>
    </row>
    <row r="543" spans="1:26" s="1" customFormat="1" ht="11.25" hidden="1" customHeight="1" outlineLevel="5">
      <c r="A543" s="436">
        <v>282</v>
      </c>
      <c r="B543" s="436"/>
      <c r="C543" s="437" t="s">
        <v>1112</v>
      </c>
      <c r="D543" s="437"/>
      <c r="E543" s="437"/>
      <c r="F543" s="437"/>
      <c r="G543" s="437"/>
      <c r="H543" s="437"/>
      <c r="I543" s="45"/>
      <c r="J543" s="46"/>
      <c r="K543" s="46"/>
      <c r="L543" s="47"/>
      <c r="M543" s="36" t="s">
        <v>1113</v>
      </c>
      <c r="N543" s="37">
        <v>3</v>
      </c>
      <c r="O543" s="45"/>
      <c r="P543" s="46"/>
      <c r="Q543" s="47"/>
      <c r="R543" s="38" t="s">
        <v>483</v>
      </c>
      <c r="S543" s="38"/>
      <c r="T543" s="48"/>
      <c r="U543" s="49"/>
      <c r="V543" s="49" t="s">
        <v>1100</v>
      </c>
      <c r="W543" s="34">
        <v>2415</v>
      </c>
      <c r="X543" s="35">
        <v>1</v>
      </c>
      <c r="Y543" s="44">
        <v>0</v>
      </c>
      <c r="Z543" s="34">
        <v>2415</v>
      </c>
    </row>
    <row r="544" spans="1:26" s="1" customFormat="1" ht="11.25" hidden="1" customHeight="1" outlineLevel="3">
      <c r="A544" s="434" t="s">
        <v>957</v>
      </c>
      <c r="B544" s="434"/>
      <c r="C544" s="434"/>
      <c r="D544" s="434"/>
      <c r="E544" s="434"/>
      <c r="F544" s="434"/>
      <c r="G544" s="434"/>
      <c r="H544" s="434"/>
      <c r="I544" s="434"/>
      <c r="J544" s="434"/>
      <c r="K544" s="434"/>
      <c r="L544" s="434"/>
      <c r="M544" s="434"/>
      <c r="N544" s="434"/>
      <c r="O544" s="434"/>
      <c r="P544" s="434"/>
      <c r="Q544" s="434"/>
      <c r="R544" s="434"/>
      <c r="S544" s="434"/>
      <c r="T544" s="434"/>
      <c r="U544" s="434"/>
      <c r="V544" s="434"/>
      <c r="W544" s="34">
        <v>1620</v>
      </c>
      <c r="X544" s="35">
        <v>1</v>
      </c>
      <c r="Y544" s="44">
        <v>0</v>
      </c>
      <c r="Z544" s="34">
        <v>1620</v>
      </c>
    </row>
    <row r="545" spans="1:26" s="1" customFormat="1" ht="11.25" hidden="1" customHeight="1" outlineLevel="4">
      <c r="A545" s="435" t="s">
        <v>489</v>
      </c>
      <c r="B545" s="435"/>
      <c r="C545" s="435"/>
      <c r="D545" s="435"/>
      <c r="E545" s="435"/>
      <c r="F545" s="435"/>
      <c r="G545" s="435"/>
      <c r="H545" s="435"/>
      <c r="I545" s="435"/>
      <c r="J545" s="435"/>
      <c r="K545" s="435"/>
      <c r="L545" s="435"/>
      <c r="M545" s="435"/>
      <c r="N545" s="435"/>
      <c r="O545" s="435"/>
      <c r="P545" s="435"/>
      <c r="Q545" s="435"/>
      <c r="R545" s="435"/>
      <c r="S545" s="435"/>
      <c r="T545" s="435"/>
      <c r="U545" s="435"/>
      <c r="V545" s="435"/>
      <c r="W545" s="34">
        <v>1620</v>
      </c>
      <c r="X545" s="35">
        <v>1</v>
      </c>
      <c r="Y545" s="44">
        <v>0</v>
      </c>
      <c r="Z545" s="34">
        <v>1620</v>
      </c>
    </row>
    <row r="546" spans="1:26" s="1" customFormat="1" ht="11.25" hidden="1" customHeight="1" outlineLevel="5">
      <c r="A546" s="436">
        <v>283</v>
      </c>
      <c r="B546" s="436"/>
      <c r="C546" s="437" t="s">
        <v>1114</v>
      </c>
      <c r="D546" s="437"/>
      <c r="E546" s="437"/>
      <c r="F546" s="437"/>
      <c r="G546" s="437"/>
      <c r="H546" s="437"/>
      <c r="I546" s="45"/>
      <c r="J546" s="46"/>
      <c r="K546" s="46"/>
      <c r="L546" s="47"/>
      <c r="M546" s="36" t="s">
        <v>1115</v>
      </c>
      <c r="N546" s="37">
        <v>4</v>
      </c>
      <c r="O546" s="45"/>
      <c r="P546" s="46"/>
      <c r="Q546" s="47"/>
      <c r="R546" s="38" t="s">
        <v>483</v>
      </c>
      <c r="S546" s="38"/>
      <c r="T546" s="48"/>
      <c r="U546" s="49"/>
      <c r="V546" s="49" t="s">
        <v>1100</v>
      </c>
      <c r="W546" s="34">
        <v>1620</v>
      </c>
      <c r="X546" s="35">
        <v>1</v>
      </c>
      <c r="Y546" s="44">
        <v>0</v>
      </c>
      <c r="Z546" s="34">
        <v>1620</v>
      </c>
    </row>
    <row r="547" spans="1:26" s="1" customFormat="1" ht="11.25" hidden="1" customHeight="1" outlineLevel="3">
      <c r="A547" s="434" t="s">
        <v>961</v>
      </c>
      <c r="B547" s="434"/>
      <c r="C547" s="434"/>
      <c r="D547" s="434"/>
      <c r="E547" s="434"/>
      <c r="F547" s="434"/>
      <c r="G547" s="434"/>
      <c r="H547" s="434"/>
      <c r="I547" s="434"/>
      <c r="J547" s="434"/>
      <c r="K547" s="434"/>
      <c r="L547" s="434"/>
      <c r="M547" s="434"/>
      <c r="N547" s="434"/>
      <c r="O547" s="434"/>
      <c r="P547" s="434"/>
      <c r="Q547" s="434"/>
      <c r="R547" s="434"/>
      <c r="S547" s="434"/>
      <c r="T547" s="434"/>
      <c r="U547" s="434"/>
      <c r="V547" s="434"/>
      <c r="W547" s="34">
        <v>2000</v>
      </c>
      <c r="X547" s="35">
        <v>1</v>
      </c>
      <c r="Y547" s="44">
        <v>0</v>
      </c>
      <c r="Z547" s="34">
        <v>2000</v>
      </c>
    </row>
    <row r="548" spans="1:26" s="1" customFormat="1" ht="11.25" hidden="1" customHeight="1" outlineLevel="4">
      <c r="A548" s="435"/>
      <c r="B548" s="435"/>
      <c r="C548" s="435"/>
      <c r="D548" s="435"/>
      <c r="E548" s="435"/>
      <c r="F548" s="435"/>
      <c r="G548" s="435"/>
      <c r="H548" s="435"/>
      <c r="I548" s="435"/>
      <c r="J548" s="435"/>
      <c r="K548" s="435"/>
      <c r="L548" s="435"/>
      <c r="M548" s="435"/>
      <c r="N548" s="435"/>
      <c r="O548" s="435"/>
      <c r="P548" s="435"/>
      <c r="Q548" s="435"/>
      <c r="R548" s="435"/>
      <c r="S548" s="435"/>
      <c r="T548" s="435"/>
      <c r="U548" s="435"/>
      <c r="V548" s="435"/>
      <c r="W548" s="34">
        <v>2000</v>
      </c>
      <c r="X548" s="35">
        <v>1</v>
      </c>
      <c r="Y548" s="44">
        <v>0</v>
      </c>
      <c r="Z548" s="34">
        <v>2000</v>
      </c>
    </row>
    <row r="549" spans="1:26" s="1" customFormat="1" ht="11.25" hidden="1" customHeight="1" outlineLevel="5">
      <c r="A549" s="436">
        <v>284</v>
      </c>
      <c r="B549" s="436"/>
      <c r="C549" s="437" t="s">
        <v>1116</v>
      </c>
      <c r="D549" s="437"/>
      <c r="E549" s="437"/>
      <c r="F549" s="437"/>
      <c r="G549" s="437"/>
      <c r="H549" s="437"/>
      <c r="I549" s="437" t="s">
        <v>1117</v>
      </c>
      <c r="J549" s="437"/>
      <c r="K549" s="437"/>
      <c r="L549" s="437"/>
      <c r="M549" s="36" t="s">
        <v>1118</v>
      </c>
      <c r="N549" s="37">
        <v>4</v>
      </c>
      <c r="O549" s="45"/>
      <c r="P549" s="46"/>
      <c r="Q549" s="47"/>
      <c r="R549" s="38" t="s">
        <v>751</v>
      </c>
      <c r="S549" s="38"/>
      <c r="T549" s="48"/>
      <c r="U549" s="49"/>
      <c r="V549" s="49" t="s">
        <v>1100</v>
      </c>
      <c r="W549" s="34">
        <v>2000</v>
      </c>
      <c r="X549" s="35">
        <v>1</v>
      </c>
      <c r="Y549" s="44">
        <v>0</v>
      </c>
      <c r="Z549" s="34">
        <v>2000</v>
      </c>
    </row>
    <row r="550" spans="1:26" s="1" customFormat="1" ht="11.25" hidden="1" customHeight="1" outlineLevel="3">
      <c r="A550" s="434" t="s">
        <v>1119</v>
      </c>
      <c r="B550" s="434"/>
      <c r="C550" s="434"/>
      <c r="D550" s="434"/>
      <c r="E550" s="434"/>
      <c r="F550" s="434"/>
      <c r="G550" s="434"/>
      <c r="H550" s="434"/>
      <c r="I550" s="434"/>
      <c r="J550" s="434"/>
      <c r="K550" s="434"/>
      <c r="L550" s="434"/>
      <c r="M550" s="434"/>
      <c r="N550" s="434"/>
      <c r="O550" s="434"/>
      <c r="P550" s="434"/>
      <c r="Q550" s="434"/>
      <c r="R550" s="434"/>
      <c r="S550" s="434"/>
      <c r="T550" s="434"/>
      <c r="U550" s="434"/>
      <c r="V550" s="434"/>
      <c r="W550" s="34">
        <v>1620</v>
      </c>
      <c r="X550" s="35">
        <v>1</v>
      </c>
      <c r="Y550" s="44">
        <v>0</v>
      </c>
      <c r="Z550" s="34">
        <v>1620</v>
      </c>
    </row>
    <row r="551" spans="1:26" s="1" customFormat="1" ht="11.25" hidden="1" customHeight="1" outlineLevel="4">
      <c r="A551" s="435" t="s">
        <v>1120</v>
      </c>
      <c r="B551" s="435"/>
      <c r="C551" s="435"/>
      <c r="D551" s="435"/>
      <c r="E551" s="435"/>
      <c r="F551" s="435"/>
      <c r="G551" s="435"/>
      <c r="H551" s="435"/>
      <c r="I551" s="435"/>
      <c r="J551" s="435"/>
      <c r="K551" s="435"/>
      <c r="L551" s="435"/>
      <c r="M551" s="435"/>
      <c r="N551" s="435"/>
      <c r="O551" s="435"/>
      <c r="P551" s="435"/>
      <c r="Q551" s="435"/>
      <c r="R551" s="435"/>
      <c r="S551" s="435"/>
      <c r="T551" s="435"/>
      <c r="U551" s="435"/>
      <c r="V551" s="435"/>
      <c r="W551" s="34">
        <v>1620</v>
      </c>
      <c r="X551" s="35">
        <v>1</v>
      </c>
      <c r="Y551" s="44">
        <v>0</v>
      </c>
      <c r="Z551" s="34">
        <v>1620</v>
      </c>
    </row>
    <row r="552" spans="1:26" s="1" customFormat="1" ht="11.25" hidden="1" customHeight="1" outlineLevel="5">
      <c r="A552" s="436">
        <v>285</v>
      </c>
      <c r="B552" s="436"/>
      <c r="C552" s="437" t="s">
        <v>1114</v>
      </c>
      <c r="D552" s="437"/>
      <c r="E552" s="437"/>
      <c r="F552" s="437"/>
      <c r="G552" s="437"/>
      <c r="H552" s="437"/>
      <c r="I552" s="45"/>
      <c r="J552" s="46"/>
      <c r="K552" s="46"/>
      <c r="L552" s="47"/>
      <c r="M552" s="36" t="s">
        <v>1115</v>
      </c>
      <c r="N552" s="37">
        <v>4</v>
      </c>
      <c r="O552" s="45"/>
      <c r="P552" s="46"/>
      <c r="Q552" s="47"/>
      <c r="R552" s="38" t="s">
        <v>483</v>
      </c>
      <c r="S552" s="38"/>
      <c r="T552" s="48"/>
      <c r="U552" s="49"/>
      <c r="V552" s="49" t="s">
        <v>1100</v>
      </c>
      <c r="W552" s="34">
        <v>1620</v>
      </c>
      <c r="X552" s="35">
        <v>1</v>
      </c>
      <c r="Y552" s="44">
        <v>0</v>
      </c>
      <c r="Z552" s="34">
        <v>1620</v>
      </c>
    </row>
    <row r="553" spans="1:26" s="1" customFormat="1" ht="11.25" hidden="1" customHeight="1" outlineLevel="3">
      <c r="A553" s="434" t="s">
        <v>488</v>
      </c>
      <c r="B553" s="434"/>
      <c r="C553" s="434"/>
      <c r="D553" s="434"/>
      <c r="E553" s="434"/>
      <c r="F553" s="434"/>
      <c r="G553" s="434"/>
      <c r="H553" s="434"/>
      <c r="I553" s="434"/>
      <c r="J553" s="434"/>
      <c r="K553" s="434"/>
      <c r="L553" s="434"/>
      <c r="M553" s="434"/>
      <c r="N553" s="434"/>
      <c r="O553" s="434"/>
      <c r="P553" s="434"/>
      <c r="Q553" s="434"/>
      <c r="R553" s="434"/>
      <c r="S553" s="434"/>
      <c r="T553" s="434"/>
      <c r="U553" s="434"/>
      <c r="V553" s="434"/>
      <c r="W553" s="34">
        <v>1970</v>
      </c>
      <c r="X553" s="35">
        <v>1</v>
      </c>
      <c r="Y553" s="44">
        <v>0</v>
      </c>
      <c r="Z553" s="34">
        <v>1970</v>
      </c>
    </row>
    <row r="554" spans="1:26" s="1" customFormat="1" ht="11.25" hidden="1" customHeight="1" outlineLevel="4">
      <c r="A554" s="435" t="s">
        <v>489</v>
      </c>
      <c r="B554" s="435"/>
      <c r="C554" s="435"/>
      <c r="D554" s="435"/>
      <c r="E554" s="435"/>
      <c r="F554" s="435"/>
      <c r="G554" s="435"/>
      <c r="H554" s="435"/>
      <c r="I554" s="435"/>
      <c r="J554" s="435"/>
      <c r="K554" s="435"/>
      <c r="L554" s="435"/>
      <c r="M554" s="435"/>
      <c r="N554" s="435"/>
      <c r="O554" s="435"/>
      <c r="P554" s="435"/>
      <c r="Q554" s="435"/>
      <c r="R554" s="435"/>
      <c r="S554" s="435"/>
      <c r="T554" s="435"/>
      <c r="U554" s="435"/>
      <c r="V554" s="435"/>
      <c r="W554" s="34">
        <v>1970</v>
      </c>
      <c r="X554" s="35">
        <v>1</v>
      </c>
      <c r="Y554" s="44">
        <v>0</v>
      </c>
      <c r="Z554" s="34">
        <v>1970</v>
      </c>
    </row>
    <row r="555" spans="1:26" s="1" customFormat="1" ht="11.25" hidden="1" customHeight="1" outlineLevel="5">
      <c r="A555" s="436">
        <v>286</v>
      </c>
      <c r="B555" s="436"/>
      <c r="C555" s="437" t="s">
        <v>1121</v>
      </c>
      <c r="D555" s="437"/>
      <c r="E555" s="437"/>
      <c r="F555" s="437"/>
      <c r="G555" s="437"/>
      <c r="H555" s="437"/>
      <c r="I555" s="45"/>
      <c r="J555" s="46"/>
      <c r="K555" s="46"/>
      <c r="L555" s="47"/>
      <c r="M555" s="36" t="s">
        <v>537</v>
      </c>
      <c r="N555" s="37">
        <v>4</v>
      </c>
      <c r="O555" s="45"/>
      <c r="P555" s="46"/>
      <c r="Q555" s="47"/>
      <c r="R555" s="38" t="s">
        <v>483</v>
      </c>
      <c r="S555" s="38"/>
      <c r="T555" s="48"/>
      <c r="U555" s="49"/>
      <c r="V555" s="49" t="s">
        <v>1100</v>
      </c>
      <c r="W555" s="34">
        <v>1970</v>
      </c>
      <c r="X555" s="35">
        <v>1</v>
      </c>
      <c r="Y555" s="44">
        <v>0</v>
      </c>
      <c r="Z555" s="34">
        <v>1970</v>
      </c>
    </row>
    <row r="556" spans="1:26" s="1" customFormat="1" ht="11.25" hidden="1" customHeight="1" outlineLevel="3">
      <c r="A556" s="434" t="s">
        <v>495</v>
      </c>
      <c r="B556" s="434"/>
      <c r="C556" s="434"/>
      <c r="D556" s="434"/>
      <c r="E556" s="434"/>
      <c r="F556" s="434"/>
      <c r="G556" s="434"/>
      <c r="H556" s="434"/>
      <c r="I556" s="434"/>
      <c r="J556" s="434"/>
      <c r="K556" s="434"/>
      <c r="L556" s="434"/>
      <c r="M556" s="434"/>
      <c r="N556" s="434"/>
      <c r="O556" s="434"/>
      <c r="P556" s="434"/>
      <c r="Q556" s="434"/>
      <c r="R556" s="434"/>
      <c r="S556" s="434"/>
      <c r="T556" s="434"/>
      <c r="U556" s="434"/>
      <c r="V556" s="434"/>
      <c r="W556" s="34">
        <v>2500</v>
      </c>
      <c r="X556" s="35">
        <v>2</v>
      </c>
      <c r="Y556" s="44">
        <v>0</v>
      </c>
      <c r="Z556" s="34">
        <v>2500</v>
      </c>
    </row>
    <row r="557" spans="1:26" s="1" customFormat="1" ht="11.25" hidden="1" customHeight="1" outlineLevel="4">
      <c r="A557" s="435"/>
      <c r="B557" s="435"/>
      <c r="C557" s="435"/>
      <c r="D557" s="435"/>
      <c r="E557" s="435"/>
      <c r="F557" s="435"/>
      <c r="G557" s="435"/>
      <c r="H557" s="435"/>
      <c r="I557" s="435"/>
      <c r="J557" s="435"/>
      <c r="K557" s="435"/>
      <c r="L557" s="435"/>
      <c r="M557" s="435"/>
      <c r="N557" s="435"/>
      <c r="O557" s="435"/>
      <c r="P557" s="435"/>
      <c r="Q557" s="435"/>
      <c r="R557" s="435"/>
      <c r="S557" s="435"/>
      <c r="T557" s="435"/>
      <c r="U557" s="435"/>
      <c r="V557" s="435"/>
      <c r="W557" s="34">
        <v>2500</v>
      </c>
      <c r="X557" s="35">
        <v>2</v>
      </c>
      <c r="Y557" s="44">
        <v>0</v>
      </c>
      <c r="Z557" s="34">
        <v>2500</v>
      </c>
    </row>
    <row r="558" spans="1:26" s="1" customFormat="1" ht="11.25" hidden="1" customHeight="1" outlineLevel="5">
      <c r="A558" s="436">
        <v>287</v>
      </c>
      <c r="B558" s="436"/>
      <c r="C558" s="437" t="s">
        <v>1122</v>
      </c>
      <c r="D558" s="437"/>
      <c r="E558" s="437"/>
      <c r="F558" s="437"/>
      <c r="G558" s="437"/>
      <c r="H558" s="437"/>
      <c r="I558" s="437" t="s">
        <v>1123</v>
      </c>
      <c r="J558" s="437"/>
      <c r="K558" s="437"/>
      <c r="L558" s="437"/>
      <c r="M558" s="36" t="s">
        <v>537</v>
      </c>
      <c r="N558" s="37">
        <v>4</v>
      </c>
      <c r="O558" s="45"/>
      <c r="P558" s="46"/>
      <c r="Q558" s="47"/>
      <c r="R558" s="38" t="s">
        <v>751</v>
      </c>
      <c r="S558" s="38"/>
      <c r="T558" s="48"/>
      <c r="U558" s="49"/>
      <c r="V558" s="49" t="s">
        <v>1100</v>
      </c>
      <c r="W558" s="34">
        <v>2000</v>
      </c>
      <c r="X558" s="35">
        <v>1</v>
      </c>
      <c r="Y558" s="44">
        <v>0</v>
      </c>
      <c r="Z558" s="34">
        <v>2000</v>
      </c>
    </row>
    <row r="559" spans="1:26" s="1" customFormat="1" ht="11.25" hidden="1" customHeight="1" outlineLevel="5">
      <c r="A559" s="436">
        <v>288</v>
      </c>
      <c r="B559" s="436"/>
      <c r="C559" s="437" t="s">
        <v>1124</v>
      </c>
      <c r="D559" s="437"/>
      <c r="E559" s="437"/>
      <c r="F559" s="437"/>
      <c r="G559" s="437"/>
      <c r="H559" s="437"/>
      <c r="I559" s="437" t="s">
        <v>1125</v>
      </c>
      <c r="J559" s="437"/>
      <c r="K559" s="437"/>
      <c r="L559" s="437"/>
      <c r="M559" s="36" t="s">
        <v>1126</v>
      </c>
      <c r="N559" s="37">
        <v>3</v>
      </c>
      <c r="O559" s="45"/>
      <c r="P559" s="46"/>
      <c r="Q559" s="47"/>
      <c r="R559" s="38" t="s">
        <v>751</v>
      </c>
      <c r="S559" s="38"/>
      <c r="T559" s="48"/>
      <c r="U559" s="49"/>
      <c r="V559" s="49" t="s">
        <v>1100</v>
      </c>
      <c r="W559" s="44">
        <v>500</v>
      </c>
      <c r="X559" s="35">
        <v>1</v>
      </c>
      <c r="Y559" s="44">
        <v>0</v>
      </c>
      <c r="Z559" s="44">
        <v>500</v>
      </c>
    </row>
    <row r="560" spans="1:26" s="1" customFormat="1" ht="11.25" hidden="1" customHeight="1" outlineLevel="3">
      <c r="A560" s="434" t="s">
        <v>453</v>
      </c>
      <c r="B560" s="434"/>
      <c r="C560" s="434"/>
      <c r="D560" s="434"/>
      <c r="E560" s="434"/>
      <c r="F560" s="434"/>
      <c r="G560" s="434"/>
      <c r="H560" s="434"/>
      <c r="I560" s="434"/>
      <c r="J560" s="434"/>
      <c r="K560" s="434"/>
      <c r="L560" s="434"/>
      <c r="M560" s="434"/>
      <c r="N560" s="434"/>
      <c r="O560" s="434"/>
      <c r="P560" s="434"/>
      <c r="Q560" s="434"/>
      <c r="R560" s="434"/>
      <c r="S560" s="434"/>
      <c r="T560" s="434"/>
      <c r="U560" s="434"/>
      <c r="V560" s="434"/>
      <c r="W560" s="34">
        <v>27008.06</v>
      </c>
      <c r="X560" s="35">
        <v>37</v>
      </c>
      <c r="Y560" s="44">
        <v>0</v>
      </c>
      <c r="Z560" s="34">
        <v>27008.06</v>
      </c>
    </row>
    <row r="561" spans="1:26" s="1" customFormat="1" ht="11.25" hidden="1" customHeight="1" outlineLevel="4">
      <c r="A561" s="435" t="s">
        <v>454</v>
      </c>
      <c r="B561" s="435"/>
      <c r="C561" s="435"/>
      <c r="D561" s="435"/>
      <c r="E561" s="435"/>
      <c r="F561" s="435"/>
      <c r="G561" s="435"/>
      <c r="H561" s="435"/>
      <c r="I561" s="435"/>
      <c r="J561" s="435"/>
      <c r="K561" s="435"/>
      <c r="L561" s="435"/>
      <c r="M561" s="435"/>
      <c r="N561" s="435"/>
      <c r="O561" s="435"/>
      <c r="P561" s="435"/>
      <c r="Q561" s="435"/>
      <c r="R561" s="435"/>
      <c r="S561" s="435"/>
      <c r="T561" s="435"/>
      <c r="U561" s="435"/>
      <c r="V561" s="435"/>
      <c r="W561" s="34">
        <v>27008.06</v>
      </c>
      <c r="X561" s="35">
        <v>37</v>
      </c>
      <c r="Y561" s="44">
        <v>0</v>
      </c>
      <c r="Z561" s="34">
        <v>27008.06</v>
      </c>
    </row>
    <row r="562" spans="1:26" s="1" customFormat="1" ht="11.25" hidden="1" customHeight="1" outlineLevel="5">
      <c r="A562" s="436">
        <v>289</v>
      </c>
      <c r="B562" s="436"/>
      <c r="C562" s="437" t="s">
        <v>1127</v>
      </c>
      <c r="D562" s="437"/>
      <c r="E562" s="437"/>
      <c r="F562" s="437"/>
      <c r="G562" s="437"/>
      <c r="H562" s="437"/>
      <c r="I562" s="45"/>
      <c r="J562" s="46"/>
      <c r="K562" s="46"/>
      <c r="L562" s="47"/>
      <c r="M562" s="36" t="s">
        <v>1128</v>
      </c>
      <c r="N562" s="37">
        <v>5</v>
      </c>
      <c r="O562" s="45"/>
      <c r="P562" s="46"/>
      <c r="Q562" s="47"/>
      <c r="R562" s="38" t="s">
        <v>1129</v>
      </c>
      <c r="S562" s="38"/>
      <c r="T562" s="48"/>
      <c r="U562" s="49"/>
      <c r="V562" s="49" t="s">
        <v>1100</v>
      </c>
      <c r="W562" s="34">
        <v>2878.56</v>
      </c>
      <c r="X562" s="35">
        <v>1</v>
      </c>
      <c r="Y562" s="44">
        <v>0</v>
      </c>
      <c r="Z562" s="34">
        <v>2878.56</v>
      </c>
    </row>
    <row r="563" spans="1:26" s="1" customFormat="1" ht="11.25" hidden="1" customHeight="1" outlineLevel="5">
      <c r="A563" s="436">
        <v>290</v>
      </c>
      <c r="B563" s="436"/>
      <c r="C563" s="437" t="s">
        <v>1130</v>
      </c>
      <c r="D563" s="437"/>
      <c r="E563" s="437"/>
      <c r="F563" s="437"/>
      <c r="G563" s="437"/>
      <c r="H563" s="437"/>
      <c r="I563" s="45"/>
      <c r="J563" s="46"/>
      <c r="K563" s="46"/>
      <c r="L563" s="47"/>
      <c r="M563" s="36" t="s">
        <v>1131</v>
      </c>
      <c r="N563" s="37">
        <v>5</v>
      </c>
      <c r="O563" s="45"/>
      <c r="P563" s="46"/>
      <c r="Q563" s="47"/>
      <c r="R563" s="38" t="s">
        <v>545</v>
      </c>
      <c r="S563" s="38"/>
      <c r="T563" s="48"/>
      <c r="U563" s="49"/>
      <c r="V563" s="49" t="s">
        <v>1100</v>
      </c>
      <c r="W563" s="34">
        <v>4940</v>
      </c>
      <c r="X563" s="35">
        <v>2</v>
      </c>
      <c r="Y563" s="44">
        <v>0</v>
      </c>
      <c r="Z563" s="34">
        <v>4940</v>
      </c>
    </row>
    <row r="564" spans="1:26" s="1" customFormat="1" ht="11.25" hidden="1" customHeight="1" outlineLevel="5">
      <c r="A564" s="436">
        <v>291</v>
      </c>
      <c r="B564" s="436"/>
      <c r="C564" s="437" t="s">
        <v>1127</v>
      </c>
      <c r="D564" s="437"/>
      <c r="E564" s="437"/>
      <c r="F564" s="437"/>
      <c r="G564" s="437"/>
      <c r="H564" s="437"/>
      <c r="I564" s="45"/>
      <c r="J564" s="46"/>
      <c r="K564" s="46"/>
      <c r="L564" s="47"/>
      <c r="M564" s="36" t="s">
        <v>1128</v>
      </c>
      <c r="N564" s="37">
        <v>5</v>
      </c>
      <c r="O564" s="45"/>
      <c r="P564" s="46"/>
      <c r="Q564" s="47"/>
      <c r="R564" s="38" t="s">
        <v>1129</v>
      </c>
      <c r="S564" s="38"/>
      <c r="T564" s="48"/>
      <c r="U564" s="49"/>
      <c r="V564" s="49" t="s">
        <v>1100</v>
      </c>
      <c r="W564" s="34">
        <v>2880</v>
      </c>
      <c r="X564" s="35">
        <v>1</v>
      </c>
      <c r="Y564" s="44">
        <v>0</v>
      </c>
      <c r="Z564" s="34">
        <v>2880</v>
      </c>
    </row>
    <row r="565" spans="1:26" s="1" customFormat="1" ht="11.25" hidden="1" customHeight="1" outlineLevel="5">
      <c r="A565" s="436">
        <v>292</v>
      </c>
      <c r="B565" s="436"/>
      <c r="C565" s="437" t="s">
        <v>1132</v>
      </c>
      <c r="D565" s="437"/>
      <c r="E565" s="437"/>
      <c r="F565" s="437"/>
      <c r="G565" s="437"/>
      <c r="H565" s="437"/>
      <c r="I565" s="45"/>
      <c r="J565" s="46"/>
      <c r="K565" s="46"/>
      <c r="L565" s="47"/>
      <c r="M565" s="36" t="s">
        <v>1133</v>
      </c>
      <c r="N565" s="37">
        <v>4</v>
      </c>
      <c r="O565" s="45"/>
      <c r="P565" s="46"/>
      <c r="Q565" s="47"/>
      <c r="R565" s="38" t="s">
        <v>1134</v>
      </c>
      <c r="S565" s="38"/>
      <c r="T565" s="48"/>
      <c r="U565" s="49"/>
      <c r="V565" s="49" t="s">
        <v>1100</v>
      </c>
      <c r="W565" s="34">
        <v>2310</v>
      </c>
      <c r="X565" s="35">
        <v>4</v>
      </c>
      <c r="Y565" s="44">
        <v>0</v>
      </c>
      <c r="Z565" s="34">
        <v>2310</v>
      </c>
    </row>
    <row r="566" spans="1:26" s="1" customFormat="1" ht="11.25" hidden="1" customHeight="1" outlineLevel="5">
      <c r="A566" s="436">
        <v>293</v>
      </c>
      <c r="B566" s="436"/>
      <c r="C566" s="437" t="s">
        <v>1132</v>
      </c>
      <c r="D566" s="437"/>
      <c r="E566" s="437"/>
      <c r="F566" s="437"/>
      <c r="G566" s="437"/>
      <c r="H566" s="437"/>
      <c r="I566" s="45"/>
      <c r="J566" s="46"/>
      <c r="K566" s="46"/>
      <c r="L566" s="47"/>
      <c r="M566" s="36" t="s">
        <v>1133</v>
      </c>
      <c r="N566" s="37">
        <v>4</v>
      </c>
      <c r="O566" s="45"/>
      <c r="P566" s="46"/>
      <c r="Q566" s="47"/>
      <c r="R566" s="38" t="s">
        <v>1135</v>
      </c>
      <c r="S566" s="38"/>
      <c r="T566" s="48"/>
      <c r="U566" s="49"/>
      <c r="V566" s="49" t="s">
        <v>1100</v>
      </c>
      <c r="W566" s="34">
        <v>3000</v>
      </c>
      <c r="X566" s="35">
        <v>6</v>
      </c>
      <c r="Y566" s="44">
        <v>0</v>
      </c>
      <c r="Z566" s="34">
        <v>3000</v>
      </c>
    </row>
    <row r="567" spans="1:26" s="1" customFormat="1" ht="11.25" hidden="1" customHeight="1" outlineLevel="5">
      <c r="A567" s="436">
        <v>294</v>
      </c>
      <c r="B567" s="436"/>
      <c r="C567" s="437" t="s">
        <v>1136</v>
      </c>
      <c r="D567" s="437"/>
      <c r="E567" s="437"/>
      <c r="F567" s="437"/>
      <c r="G567" s="437"/>
      <c r="H567" s="437"/>
      <c r="I567" s="45"/>
      <c r="J567" s="46"/>
      <c r="K567" s="46"/>
      <c r="L567" s="47"/>
      <c r="M567" s="36" t="s">
        <v>1133</v>
      </c>
      <c r="N567" s="37">
        <v>4</v>
      </c>
      <c r="O567" s="45"/>
      <c r="P567" s="46"/>
      <c r="Q567" s="47"/>
      <c r="R567" s="38" t="s">
        <v>1137</v>
      </c>
      <c r="S567" s="38"/>
      <c r="T567" s="48"/>
      <c r="U567" s="49"/>
      <c r="V567" s="49" t="s">
        <v>1100</v>
      </c>
      <c r="W567" s="34">
        <v>1908.41</v>
      </c>
      <c r="X567" s="35">
        <v>3</v>
      </c>
      <c r="Y567" s="44">
        <v>0</v>
      </c>
      <c r="Z567" s="34">
        <v>1908.41</v>
      </c>
    </row>
    <row r="568" spans="1:26" s="1" customFormat="1" ht="11.25" hidden="1" customHeight="1" outlineLevel="5">
      <c r="A568" s="436">
        <v>295</v>
      </c>
      <c r="B568" s="436"/>
      <c r="C568" s="437" t="s">
        <v>1138</v>
      </c>
      <c r="D568" s="437"/>
      <c r="E568" s="437"/>
      <c r="F568" s="437"/>
      <c r="G568" s="437"/>
      <c r="H568" s="437"/>
      <c r="I568" s="45"/>
      <c r="J568" s="46"/>
      <c r="K568" s="46"/>
      <c r="L568" s="47"/>
      <c r="M568" s="36" t="s">
        <v>1139</v>
      </c>
      <c r="N568" s="37">
        <v>1</v>
      </c>
      <c r="O568" s="45"/>
      <c r="P568" s="46"/>
      <c r="Q568" s="47"/>
      <c r="R568" s="38" t="s">
        <v>1140</v>
      </c>
      <c r="S568" s="38"/>
      <c r="T568" s="48"/>
      <c r="U568" s="49"/>
      <c r="V568" s="49" t="s">
        <v>1100</v>
      </c>
      <c r="W568" s="34">
        <v>1050</v>
      </c>
      <c r="X568" s="35">
        <v>3</v>
      </c>
      <c r="Y568" s="44">
        <v>0</v>
      </c>
      <c r="Z568" s="34">
        <v>1050</v>
      </c>
    </row>
    <row r="569" spans="1:26" s="1" customFormat="1" ht="11.25" hidden="1" customHeight="1" outlineLevel="5">
      <c r="A569" s="436">
        <v>296</v>
      </c>
      <c r="B569" s="436"/>
      <c r="C569" s="437" t="s">
        <v>1141</v>
      </c>
      <c r="D569" s="437"/>
      <c r="E569" s="437"/>
      <c r="F569" s="437"/>
      <c r="G569" s="437"/>
      <c r="H569" s="437"/>
      <c r="I569" s="45"/>
      <c r="J569" s="46"/>
      <c r="K569" s="46"/>
      <c r="L569" s="47"/>
      <c r="M569" s="36" t="s">
        <v>604</v>
      </c>
      <c r="N569" s="37">
        <v>3</v>
      </c>
      <c r="O569" s="45"/>
      <c r="P569" s="46"/>
      <c r="Q569" s="47"/>
      <c r="R569" s="38" t="s">
        <v>1140</v>
      </c>
      <c r="S569" s="38"/>
      <c r="T569" s="48"/>
      <c r="U569" s="49"/>
      <c r="V569" s="49" t="s">
        <v>1100</v>
      </c>
      <c r="W569" s="44">
        <v>600</v>
      </c>
      <c r="X569" s="35">
        <v>2</v>
      </c>
      <c r="Y569" s="44">
        <v>0</v>
      </c>
      <c r="Z569" s="44">
        <v>600</v>
      </c>
    </row>
    <row r="570" spans="1:26" s="1" customFormat="1" ht="11.25" hidden="1" customHeight="1" outlineLevel="5">
      <c r="A570" s="436">
        <v>297</v>
      </c>
      <c r="B570" s="436"/>
      <c r="C570" s="437" t="s">
        <v>1142</v>
      </c>
      <c r="D570" s="437"/>
      <c r="E570" s="437"/>
      <c r="F570" s="437"/>
      <c r="G570" s="437"/>
      <c r="H570" s="437"/>
      <c r="I570" s="45"/>
      <c r="J570" s="46"/>
      <c r="K570" s="46"/>
      <c r="L570" s="47"/>
      <c r="M570" s="36" t="s">
        <v>1133</v>
      </c>
      <c r="N570" s="37">
        <v>4</v>
      </c>
      <c r="O570" s="45"/>
      <c r="P570" s="46"/>
      <c r="Q570" s="47"/>
      <c r="R570" s="38" t="s">
        <v>1137</v>
      </c>
      <c r="S570" s="38"/>
      <c r="T570" s="48"/>
      <c r="U570" s="49"/>
      <c r="V570" s="49" t="s">
        <v>1100</v>
      </c>
      <c r="W570" s="34">
        <v>1091.5899999999999</v>
      </c>
      <c r="X570" s="35">
        <v>1</v>
      </c>
      <c r="Y570" s="44">
        <v>0</v>
      </c>
      <c r="Z570" s="34">
        <v>1091.5899999999999</v>
      </c>
    </row>
    <row r="571" spans="1:26" s="1" customFormat="1" ht="11.25" hidden="1" customHeight="1" outlineLevel="5">
      <c r="A571" s="436">
        <v>298</v>
      </c>
      <c r="B571" s="436"/>
      <c r="C571" s="437" t="s">
        <v>1143</v>
      </c>
      <c r="D571" s="437"/>
      <c r="E571" s="437"/>
      <c r="F571" s="437"/>
      <c r="G571" s="437"/>
      <c r="H571" s="437"/>
      <c r="I571" s="45"/>
      <c r="J571" s="46"/>
      <c r="K571" s="46"/>
      <c r="L571" s="47"/>
      <c r="M571" s="36" t="s">
        <v>1144</v>
      </c>
      <c r="N571" s="37">
        <v>1</v>
      </c>
      <c r="O571" s="45"/>
      <c r="P571" s="46"/>
      <c r="Q571" s="47"/>
      <c r="R571" s="38" t="s">
        <v>1140</v>
      </c>
      <c r="S571" s="38"/>
      <c r="T571" s="48"/>
      <c r="U571" s="49"/>
      <c r="V571" s="49" t="s">
        <v>1100</v>
      </c>
      <c r="W571" s="44">
        <v>450</v>
      </c>
      <c r="X571" s="35">
        <v>10</v>
      </c>
      <c r="Y571" s="44">
        <v>0</v>
      </c>
      <c r="Z571" s="44">
        <v>450</v>
      </c>
    </row>
    <row r="572" spans="1:26" s="1" customFormat="1" ht="11.25" hidden="1" customHeight="1" outlineLevel="5">
      <c r="A572" s="436">
        <v>299</v>
      </c>
      <c r="B572" s="436"/>
      <c r="C572" s="437" t="s">
        <v>1145</v>
      </c>
      <c r="D572" s="437"/>
      <c r="E572" s="437"/>
      <c r="F572" s="437"/>
      <c r="G572" s="437"/>
      <c r="H572" s="437"/>
      <c r="I572" s="45"/>
      <c r="J572" s="46"/>
      <c r="K572" s="46"/>
      <c r="L572" s="47"/>
      <c r="M572" s="36" t="s">
        <v>600</v>
      </c>
      <c r="N572" s="37">
        <v>3</v>
      </c>
      <c r="O572" s="45"/>
      <c r="P572" s="46"/>
      <c r="Q572" s="47"/>
      <c r="R572" s="38" t="s">
        <v>601</v>
      </c>
      <c r="S572" s="38"/>
      <c r="T572" s="48"/>
      <c r="U572" s="49"/>
      <c r="V572" s="49" t="s">
        <v>1100</v>
      </c>
      <c r="W572" s="34">
        <v>1008.9</v>
      </c>
      <c r="X572" s="35">
        <v>1</v>
      </c>
      <c r="Y572" s="44">
        <v>0</v>
      </c>
      <c r="Z572" s="34">
        <v>1008.9</v>
      </c>
    </row>
    <row r="573" spans="1:26" s="1" customFormat="1" ht="11.25" hidden="1" customHeight="1" outlineLevel="5">
      <c r="A573" s="436">
        <v>300</v>
      </c>
      <c r="B573" s="436"/>
      <c r="C573" s="437" t="s">
        <v>1145</v>
      </c>
      <c r="D573" s="437"/>
      <c r="E573" s="437"/>
      <c r="F573" s="437"/>
      <c r="G573" s="437"/>
      <c r="H573" s="437"/>
      <c r="I573" s="437" t="s">
        <v>1146</v>
      </c>
      <c r="J573" s="437"/>
      <c r="K573" s="437"/>
      <c r="L573" s="437"/>
      <c r="M573" s="36" t="s">
        <v>600</v>
      </c>
      <c r="N573" s="37">
        <v>3</v>
      </c>
      <c r="O573" s="45"/>
      <c r="P573" s="46"/>
      <c r="Q573" s="47"/>
      <c r="R573" s="38" t="s">
        <v>601</v>
      </c>
      <c r="S573" s="38"/>
      <c r="T573" s="48"/>
      <c r="U573" s="49"/>
      <c r="V573" s="49" t="s">
        <v>1100</v>
      </c>
      <c r="W573" s="34">
        <v>1008.9</v>
      </c>
      <c r="X573" s="35">
        <v>1</v>
      </c>
      <c r="Y573" s="44">
        <v>0</v>
      </c>
      <c r="Z573" s="34">
        <v>1008.9</v>
      </c>
    </row>
    <row r="574" spans="1:26" s="1" customFormat="1" ht="11.25" hidden="1" customHeight="1" outlineLevel="5">
      <c r="A574" s="436">
        <v>301</v>
      </c>
      <c r="B574" s="436"/>
      <c r="C574" s="437" t="s">
        <v>1145</v>
      </c>
      <c r="D574" s="437"/>
      <c r="E574" s="437"/>
      <c r="F574" s="437"/>
      <c r="G574" s="437"/>
      <c r="H574" s="437"/>
      <c r="I574" s="443">
        <v>1101040143</v>
      </c>
      <c r="J574" s="443"/>
      <c r="K574" s="443"/>
      <c r="L574" s="443"/>
      <c r="M574" s="36" t="s">
        <v>600</v>
      </c>
      <c r="N574" s="37">
        <v>3</v>
      </c>
      <c r="O574" s="45"/>
      <c r="P574" s="46"/>
      <c r="Q574" s="47"/>
      <c r="R574" s="38" t="s">
        <v>601</v>
      </c>
      <c r="S574" s="38"/>
      <c r="T574" s="48"/>
      <c r="U574" s="49"/>
      <c r="V574" s="49" t="s">
        <v>1100</v>
      </c>
      <c r="W574" s="34">
        <v>1008.9</v>
      </c>
      <c r="X574" s="35">
        <v>1</v>
      </c>
      <c r="Y574" s="44">
        <v>0</v>
      </c>
      <c r="Z574" s="34">
        <v>1008.9</v>
      </c>
    </row>
    <row r="575" spans="1:26" s="1" customFormat="1" ht="11.25" hidden="1" customHeight="1" outlineLevel="5">
      <c r="A575" s="436">
        <v>302</v>
      </c>
      <c r="B575" s="436"/>
      <c r="C575" s="437" t="s">
        <v>593</v>
      </c>
      <c r="D575" s="437"/>
      <c r="E575" s="437"/>
      <c r="F575" s="437"/>
      <c r="G575" s="437"/>
      <c r="H575" s="437"/>
      <c r="I575" s="437" t="s">
        <v>1147</v>
      </c>
      <c r="J575" s="437"/>
      <c r="K575" s="437"/>
      <c r="L575" s="437"/>
      <c r="M575" s="36" t="s">
        <v>486</v>
      </c>
      <c r="N575" s="37">
        <v>2</v>
      </c>
      <c r="O575" s="45"/>
      <c r="P575" s="46"/>
      <c r="Q575" s="47"/>
      <c r="R575" s="38" t="s">
        <v>505</v>
      </c>
      <c r="S575" s="38"/>
      <c r="T575" s="48"/>
      <c r="U575" s="49"/>
      <c r="V575" s="49" t="s">
        <v>1100</v>
      </c>
      <c r="W575" s="34">
        <v>2872.8</v>
      </c>
      <c r="X575" s="35">
        <v>1</v>
      </c>
      <c r="Y575" s="44">
        <v>0</v>
      </c>
      <c r="Z575" s="34">
        <v>2872.8</v>
      </c>
    </row>
    <row r="576" spans="1:26" s="1" customFormat="1" ht="11.25" hidden="1" customHeight="1" outlineLevel="3">
      <c r="A576" s="434" t="s">
        <v>657</v>
      </c>
      <c r="B576" s="434"/>
      <c r="C576" s="434"/>
      <c r="D576" s="434"/>
      <c r="E576" s="434"/>
      <c r="F576" s="434"/>
      <c r="G576" s="434"/>
      <c r="H576" s="434"/>
      <c r="I576" s="434"/>
      <c r="J576" s="434"/>
      <c r="K576" s="434"/>
      <c r="L576" s="434"/>
      <c r="M576" s="434"/>
      <c r="N576" s="434"/>
      <c r="O576" s="434"/>
      <c r="P576" s="434"/>
      <c r="Q576" s="434"/>
      <c r="R576" s="434"/>
      <c r="S576" s="434"/>
      <c r="T576" s="434"/>
      <c r="U576" s="434"/>
      <c r="V576" s="434"/>
      <c r="W576" s="44">
        <v>804</v>
      </c>
      <c r="X576" s="35">
        <v>1</v>
      </c>
      <c r="Y576" s="44">
        <v>0</v>
      </c>
      <c r="Z576" s="44">
        <v>804</v>
      </c>
    </row>
    <row r="577" spans="1:26" s="1" customFormat="1" ht="11.25" hidden="1" customHeight="1" outlineLevel="4">
      <c r="A577" s="435"/>
      <c r="B577" s="435"/>
      <c r="C577" s="435"/>
      <c r="D577" s="435"/>
      <c r="E577" s="435"/>
      <c r="F577" s="435"/>
      <c r="G577" s="435"/>
      <c r="H577" s="435"/>
      <c r="I577" s="435"/>
      <c r="J577" s="435"/>
      <c r="K577" s="435"/>
      <c r="L577" s="435"/>
      <c r="M577" s="435"/>
      <c r="N577" s="435"/>
      <c r="O577" s="435"/>
      <c r="P577" s="435"/>
      <c r="Q577" s="435"/>
      <c r="R577" s="435"/>
      <c r="S577" s="435"/>
      <c r="T577" s="435"/>
      <c r="U577" s="435"/>
      <c r="V577" s="435"/>
      <c r="W577" s="44">
        <v>804</v>
      </c>
      <c r="X577" s="35">
        <v>1</v>
      </c>
      <c r="Y577" s="44">
        <v>0</v>
      </c>
      <c r="Z577" s="44">
        <v>804</v>
      </c>
    </row>
    <row r="578" spans="1:26" s="1" customFormat="1" ht="11.25" hidden="1" customHeight="1" outlineLevel="5">
      <c r="A578" s="436">
        <v>303</v>
      </c>
      <c r="B578" s="436"/>
      <c r="C578" s="437" t="s">
        <v>1148</v>
      </c>
      <c r="D578" s="437"/>
      <c r="E578" s="437"/>
      <c r="F578" s="437"/>
      <c r="G578" s="437"/>
      <c r="H578" s="437"/>
      <c r="I578" s="437" t="s">
        <v>1149</v>
      </c>
      <c r="J578" s="437"/>
      <c r="K578" s="437"/>
      <c r="L578" s="437"/>
      <c r="M578" s="37">
        <v>142926535</v>
      </c>
      <c r="N578" s="37">
        <v>3</v>
      </c>
      <c r="O578" s="45"/>
      <c r="P578" s="46"/>
      <c r="Q578" s="47"/>
      <c r="R578" s="38" t="s">
        <v>660</v>
      </c>
      <c r="S578" s="38"/>
      <c r="T578" s="48"/>
      <c r="U578" s="49"/>
      <c r="V578" s="49" t="s">
        <v>1100</v>
      </c>
      <c r="W578" s="44">
        <v>804</v>
      </c>
      <c r="X578" s="35">
        <v>1</v>
      </c>
      <c r="Y578" s="44">
        <v>0</v>
      </c>
      <c r="Z578" s="44">
        <v>804</v>
      </c>
    </row>
    <row r="579" spans="1:26" s="1" customFormat="1" ht="11.25" hidden="1" customHeight="1" outlineLevel="3">
      <c r="A579" s="434" t="s">
        <v>506</v>
      </c>
      <c r="B579" s="434"/>
      <c r="C579" s="434"/>
      <c r="D579" s="434"/>
      <c r="E579" s="434"/>
      <c r="F579" s="434"/>
      <c r="G579" s="434"/>
      <c r="H579" s="434"/>
      <c r="I579" s="434"/>
      <c r="J579" s="434"/>
      <c r="K579" s="434"/>
      <c r="L579" s="434"/>
      <c r="M579" s="434"/>
      <c r="N579" s="434"/>
      <c r="O579" s="434"/>
      <c r="P579" s="434"/>
      <c r="Q579" s="434"/>
      <c r="R579" s="434"/>
      <c r="S579" s="434"/>
      <c r="T579" s="434"/>
      <c r="U579" s="434"/>
      <c r="V579" s="434"/>
      <c r="W579" s="34">
        <v>5000</v>
      </c>
      <c r="X579" s="35">
        <v>2</v>
      </c>
      <c r="Y579" s="44">
        <v>0</v>
      </c>
      <c r="Z579" s="34">
        <v>5000</v>
      </c>
    </row>
    <row r="580" spans="1:26" s="1" customFormat="1" ht="11.25" hidden="1" customHeight="1" outlineLevel="4">
      <c r="A580" s="435"/>
      <c r="B580" s="435"/>
      <c r="C580" s="435"/>
      <c r="D580" s="435"/>
      <c r="E580" s="435"/>
      <c r="F580" s="435"/>
      <c r="G580" s="435"/>
      <c r="H580" s="435"/>
      <c r="I580" s="435"/>
      <c r="J580" s="435"/>
      <c r="K580" s="435"/>
      <c r="L580" s="435"/>
      <c r="M580" s="435"/>
      <c r="N580" s="435"/>
      <c r="O580" s="435"/>
      <c r="P580" s="435"/>
      <c r="Q580" s="435"/>
      <c r="R580" s="435"/>
      <c r="S580" s="435"/>
      <c r="T580" s="435"/>
      <c r="U580" s="435"/>
      <c r="V580" s="435"/>
      <c r="W580" s="34">
        <v>5000</v>
      </c>
      <c r="X580" s="35">
        <v>2</v>
      </c>
      <c r="Y580" s="44">
        <v>0</v>
      </c>
      <c r="Z580" s="34">
        <v>5000</v>
      </c>
    </row>
    <row r="581" spans="1:26" s="1" customFormat="1" ht="11.25" hidden="1" customHeight="1" outlineLevel="5">
      <c r="A581" s="436">
        <v>304</v>
      </c>
      <c r="B581" s="436"/>
      <c r="C581" s="437" t="s">
        <v>1150</v>
      </c>
      <c r="D581" s="437"/>
      <c r="E581" s="437"/>
      <c r="F581" s="437"/>
      <c r="G581" s="437"/>
      <c r="H581" s="437"/>
      <c r="I581" s="437" t="s">
        <v>1151</v>
      </c>
      <c r="J581" s="437"/>
      <c r="K581" s="437"/>
      <c r="L581" s="437"/>
      <c r="M581" s="36" t="s">
        <v>486</v>
      </c>
      <c r="N581" s="37">
        <v>2</v>
      </c>
      <c r="O581" s="45"/>
      <c r="P581" s="46"/>
      <c r="Q581" s="47"/>
      <c r="R581" s="38" t="s">
        <v>751</v>
      </c>
      <c r="S581" s="38"/>
      <c r="T581" s="48"/>
      <c r="U581" s="49"/>
      <c r="V581" s="49" t="s">
        <v>1100</v>
      </c>
      <c r="W581" s="34">
        <v>3000</v>
      </c>
      <c r="X581" s="35">
        <v>1</v>
      </c>
      <c r="Y581" s="44">
        <v>0</v>
      </c>
      <c r="Z581" s="34">
        <v>3000</v>
      </c>
    </row>
    <row r="582" spans="1:26" s="1" customFormat="1" ht="11.25" hidden="1" customHeight="1" outlineLevel="5">
      <c r="A582" s="436">
        <v>305</v>
      </c>
      <c r="B582" s="436"/>
      <c r="C582" s="437" t="s">
        <v>1152</v>
      </c>
      <c r="D582" s="437"/>
      <c r="E582" s="437"/>
      <c r="F582" s="437"/>
      <c r="G582" s="437"/>
      <c r="H582" s="437"/>
      <c r="I582" s="437" t="s">
        <v>1153</v>
      </c>
      <c r="J582" s="437"/>
      <c r="K582" s="437"/>
      <c r="L582" s="437"/>
      <c r="M582" s="36" t="s">
        <v>537</v>
      </c>
      <c r="N582" s="37">
        <v>4</v>
      </c>
      <c r="O582" s="45"/>
      <c r="P582" s="46"/>
      <c r="Q582" s="47"/>
      <c r="R582" s="38" t="s">
        <v>751</v>
      </c>
      <c r="S582" s="38"/>
      <c r="T582" s="48"/>
      <c r="U582" s="49"/>
      <c r="V582" s="49" t="s">
        <v>1100</v>
      </c>
      <c r="W582" s="34">
        <v>2000</v>
      </c>
      <c r="X582" s="35">
        <v>1</v>
      </c>
      <c r="Y582" s="44">
        <v>0</v>
      </c>
      <c r="Z582" s="34">
        <v>2000</v>
      </c>
    </row>
    <row r="583" spans="1:26" s="1" customFormat="1" ht="11.25" hidden="1" customHeight="1" outlineLevel="3">
      <c r="A583" s="434" t="s">
        <v>508</v>
      </c>
      <c r="B583" s="434"/>
      <c r="C583" s="434"/>
      <c r="D583" s="434"/>
      <c r="E583" s="434"/>
      <c r="F583" s="434"/>
      <c r="G583" s="434"/>
      <c r="H583" s="434"/>
      <c r="I583" s="434"/>
      <c r="J583" s="434"/>
      <c r="K583" s="434"/>
      <c r="L583" s="434"/>
      <c r="M583" s="434"/>
      <c r="N583" s="434"/>
      <c r="O583" s="434"/>
      <c r="P583" s="434"/>
      <c r="Q583" s="434"/>
      <c r="R583" s="434"/>
      <c r="S583" s="434"/>
      <c r="T583" s="434"/>
      <c r="U583" s="434"/>
      <c r="V583" s="434"/>
      <c r="W583" s="34">
        <v>15500</v>
      </c>
      <c r="X583" s="35">
        <v>26</v>
      </c>
      <c r="Y583" s="44">
        <v>0</v>
      </c>
      <c r="Z583" s="34">
        <v>15500</v>
      </c>
    </row>
    <row r="584" spans="1:26" s="1" customFormat="1" ht="11.25" hidden="1" customHeight="1" outlineLevel="4">
      <c r="A584" s="435" t="s">
        <v>489</v>
      </c>
      <c r="B584" s="435"/>
      <c r="C584" s="435"/>
      <c r="D584" s="435"/>
      <c r="E584" s="435"/>
      <c r="F584" s="435"/>
      <c r="G584" s="435"/>
      <c r="H584" s="435"/>
      <c r="I584" s="435"/>
      <c r="J584" s="435"/>
      <c r="K584" s="435"/>
      <c r="L584" s="435"/>
      <c r="M584" s="435"/>
      <c r="N584" s="435"/>
      <c r="O584" s="435"/>
      <c r="P584" s="435"/>
      <c r="Q584" s="435"/>
      <c r="R584" s="435"/>
      <c r="S584" s="435"/>
      <c r="T584" s="435"/>
      <c r="U584" s="435"/>
      <c r="V584" s="435"/>
      <c r="W584" s="34">
        <v>15500</v>
      </c>
      <c r="X584" s="35">
        <v>26</v>
      </c>
      <c r="Y584" s="44">
        <v>0</v>
      </c>
      <c r="Z584" s="34">
        <v>15500</v>
      </c>
    </row>
    <row r="585" spans="1:26" s="1" customFormat="1" ht="11.25" hidden="1" customHeight="1" outlineLevel="5">
      <c r="A585" s="436">
        <v>306</v>
      </c>
      <c r="B585" s="436"/>
      <c r="C585" s="437" t="s">
        <v>1154</v>
      </c>
      <c r="D585" s="437"/>
      <c r="E585" s="437"/>
      <c r="F585" s="437"/>
      <c r="G585" s="437"/>
      <c r="H585" s="437"/>
      <c r="I585" s="45"/>
      <c r="J585" s="46"/>
      <c r="K585" s="46"/>
      <c r="L585" s="47"/>
      <c r="M585" s="36" t="s">
        <v>1133</v>
      </c>
      <c r="N585" s="37">
        <v>4</v>
      </c>
      <c r="O585" s="45"/>
      <c r="P585" s="46"/>
      <c r="Q585" s="47"/>
      <c r="R585" s="38" t="s">
        <v>1155</v>
      </c>
      <c r="S585" s="38"/>
      <c r="T585" s="48"/>
      <c r="U585" s="49"/>
      <c r="V585" s="49" t="s">
        <v>1100</v>
      </c>
      <c r="W585" s="34">
        <v>15000</v>
      </c>
      <c r="X585" s="35">
        <v>25</v>
      </c>
      <c r="Y585" s="44">
        <v>0</v>
      </c>
      <c r="Z585" s="34">
        <v>15000</v>
      </c>
    </row>
    <row r="586" spans="1:26" s="1" customFormat="1" ht="11.25" hidden="1" customHeight="1" outlineLevel="5">
      <c r="A586" s="436">
        <v>307</v>
      </c>
      <c r="B586" s="436"/>
      <c r="C586" s="437" t="s">
        <v>1156</v>
      </c>
      <c r="D586" s="437"/>
      <c r="E586" s="437"/>
      <c r="F586" s="437"/>
      <c r="G586" s="437"/>
      <c r="H586" s="437"/>
      <c r="I586" s="437" t="s">
        <v>1157</v>
      </c>
      <c r="J586" s="437"/>
      <c r="K586" s="437"/>
      <c r="L586" s="437"/>
      <c r="M586" s="36" t="s">
        <v>1126</v>
      </c>
      <c r="N586" s="37">
        <v>3</v>
      </c>
      <c r="O586" s="45"/>
      <c r="P586" s="46"/>
      <c r="Q586" s="47"/>
      <c r="R586" s="38" t="s">
        <v>751</v>
      </c>
      <c r="S586" s="38"/>
      <c r="T586" s="48"/>
      <c r="U586" s="49"/>
      <c r="V586" s="49" t="s">
        <v>1100</v>
      </c>
      <c r="W586" s="44">
        <v>500</v>
      </c>
      <c r="X586" s="35">
        <v>1</v>
      </c>
      <c r="Y586" s="44">
        <v>0</v>
      </c>
      <c r="Z586" s="44">
        <v>500</v>
      </c>
    </row>
    <row r="587" spans="1:26" s="1" customFormat="1" ht="11.25" hidden="1" customHeight="1" outlineLevel="3">
      <c r="A587" s="434" t="s">
        <v>512</v>
      </c>
      <c r="B587" s="434"/>
      <c r="C587" s="434"/>
      <c r="D587" s="434"/>
      <c r="E587" s="434"/>
      <c r="F587" s="434"/>
      <c r="G587" s="434"/>
      <c r="H587" s="434"/>
      <c r="I587" s="434"/>
      <c r="J587" s="434"/>
      <c r="K587" s="434"/>
      <c r="L587" s="434"/>
      <c r="M587" s="434"/>
      <c r="N587" s="434"/>
      <c r="O587" s="434"/>
      <c r="P587" s="434"/>
      <c r="Q587" s="434"/>
      <c r="R587" s="434"/>
      <c r="S587" s="434"/>
      <c r="T587" s="434"/>
      <c r="U587" s="434"/>
      <c r="V587" s="434"/>
      <c r="W587" s="34">
        <v>1500</v>
      </c>
      <c r="X587" s="35">
        <v>1</v>
      </c>
      <c r="Y587" s="44">
        <v>0</v>
      </c>
      <c r="Z587" s="34">
        <v>1500</v>
      </c>
    </row>
    <row r="588" spans="1:26" s="1" customFormat="1" ht="11.25" hidden="1" customHeight="1" outlineLevel="4">
      <c r="A588" s="435" t="s">
        <v>489</v>
      </c>
      <c r="B588" s="435"/>
      <c r="C588" s="435"/>
      <c r="D588" s="435"/>
      <c r="E588" s="435"/>
      <c r="F588" s="435"/>
      <c r="G588" s="435"/>
      <c r="H588" s="435"/>
      <c r="I588" s="435"/>
      <c r="J588" s="435"/>
      <c r="K588" s="435"/>
      <c r="L588" s="435"/>
      <c r="M588" s="435"/>
      <c r="N588" s="435"/>
      <c r="O588" s="435"/>
      <c r="P588" s="435"/>
      <c r="Q588" s="435"/>
      <c r="R588" s="435"/>
      <c r="S588" s="435"/>
      <c r="T588" s="435"/>
      <c r="U588" s="435"/>
      <c r="V588" s="435"/>
      <c r="W588" s="34">
        <v>1500</v>
      </c>
      <c r="X588" s="35">
        <v>1</v>
      </c>
      <c r="Y588" s="44">
        <v>0</v>
      </c>
      <c r="Z588" s="34">
        <v>1500</v>
      </c>
    </row>
    <row r="589" spans="1:26" s="1" customFormat="1" ht="11.25" hidden="1" customHeight="1" outlineLevel="5">
      <c r="A589" s="436">
        <v>308</v>
      </c>
      <c r="B589" s="436"/>
      <c r="C589" s="437" t="s">
        <v>1158</v>
      </c>
      <c r="D589" s="437"/>
      <c r="E589" s="437"/>
      <c r="F589" s="437"/>
      <c r="G589" s="437"/>
      <c r="H589" s="437"/>
      <c r="I589" s="437" t="s">
        <v>1159</v>
      </c>
      <c r="J589" s="437"/>
      <c r="K589" s="437"/>
      <c r="L589" s="437"/>
      <c r="M589" s="36" t="s">
        <v>1160</v>
      </c>
      <c r="N589" s="37">
        <v>2</v>
      </c>
      <c r="O589" s="45"/>
      <c r="P589" s="46"/>
      <c r="Q589" s="47"/>
      <c r="R589" s="38" t="s">
        <v>751</v>
      </c>
      <c r="S589" s="38"/>
      <c r="T589" s="48"/>
      <c r="U589" s="49"/>
      <c r="V589" s="49" t="s">
        <v>1100</v>
      </c>
      <c r="W589" s="34">
        <v>1500</v>
      </c>
      <c r="X589" s="35">
        <v>1</v>
      </c>
      <c r="Y589" s="44">
        <v>0</v>
      </c>
      <c r="Z589" s="34">
        <v>1500</v>
      </c>
    </row>
    <row r="590" spans="1:26" s="1" customFormat="1" ht="11.25" hidden="1" customHeight="1" outlineLevel="3">
      <c r="A590" s="434" t="s">
        <v>792</v>
      </c>
      <c r="B590" s="434"/>
      <c r="C590" s="434"/>
      <c r="D590" s="434"/>
      <c r="E590" s="434"/>
      <c r="F590" s="434"/>
      <c r="G590" s="434"/>
      <c r="H590" s="434"/>
      <c r="I590" s="434"/>
      <c r="J590" s="434"/>
      <c r="K590" s="434"/>
      <c r="L590" s="434"/>
      <c r="M590" s="434"/>
      <c r="N590" s="434"/>
      <c r="O590" s="434"/>
      <c r="P590" s="434"/>
      <c r="Q590" s="434"/>
      <c r="R590" s="434"/>
      <c r="S590" s="434"/>
      <c r="T590" s="434"/>
      <c r="U590" s="434"/>
      <c r="V590" s="434"/>
      <c r="W590" s="34">
        <v>10970</v>
      </c>
      <c r="X590" s="35">
        <v>4</v>
      </c>
      <c r="Y590" s="44">
        <v>0</v>
      </c>
      <c r="Z590" s="34">
        <v>10970</v>
      </c>
    </row>
    <row r="591" spans="1:26" s="1" customFormat="1" ht="11.25" hidden="1" customHeight="1" outlineLevel="4">
      <c r="A591" s="435" t="s">
        <v>793</v>
      </c>
      <c r="B591" s="435"/>
      <c r="C591" s="435"/>
      <c r="D591" s="435"/>
      <c r="E591" s="435"/>
      <c r="F591" s="435"/>
      <c r="G591" s="435"/>
      <c r="H591" s="435"/>
      <c r="I591" s="435"/>
      <c r="J591" s="435"/>
      <c r="K591" s="435"/>
      <c r="L591" s="435"/>
      <c r="M591" s="435"/>
      <c r="N591" s="435"/>
      <c r="O591" s="435"/>
      <c r="P591" s="435"/>
      <c r="Q591" s="435"/>
      <c r="R591" s="435"/>
      <c r="S591" s="435"/>
      <c r="T591" s="435"/>
      <c r="U591" s="435"/>
      <c r="V591" s="435"/>
      <c r="W591" s="34">
        <v>10970</v>
      </c>
      <c r="X591" s="35">
        <v>4</v>
      </c>
      <c r="Y591" s="44">
        <v>0</v>
      </c>
      <c r="Z591" s="34">
        <v>10970</v>
      </c>
    </row>
    <row r="592" spans="1:26" s="1" customFormat="1" ht="11.25" hidden="1" customHeight="1" outlineLevel="5">
      <c r="A592" s="436">
        <v>309</v>
      </c>
      <c r="B592" s="436"/>
      <c r="C592" s="437" t="s">
        <v>1161</v>
      </c>
      <c r="D592" s="437"/>
      <c r="E592" s="437"/>
      <c r="F592" s="437"/>
      <c r="G592" s="437"/>
      <c r="H592" s="437"/>
      <c r="I592" s="45"/>
      <c r="J592" s="46"/>
      <c r="K592" s="46"/>
      <c r="L592" s="47"/>
      <c r="M592" s="36" t="s">
        <v>873</v>
      </c>
      <c r="N592" s="37">
        <v>4</v>
      </c>
      <c r="O592" s="45"/>
      <c r="P592" s="46"/>
      <c r="Q592" s="47"/>
      <c r="R592" s="38" t="s">
        <v>652</v>
      </c>
      <c r="S592" s="38"/>
      <c r="T592" s="48"/>
      <c r="U592" s="49"/>
      <c r="V592" s="49" t="s">
        <v>1100</v>
      </c>
      <c r="W592" s="34">
        <v>2990</v>
      </c>
      <c r="X592" s="35">
        <v>1</v>
      </c>
      <c r="Y592" s="44">
        <v>0</v>
      </c>
      <c r="Z592" s="34">
        <v>2990</v>
      </c>
    </row>
    <row r="593" spans="1:26" s="1" customFormat="1" ht="11.25" hidden="1" customHeight="1" outlineLevel="5">
      <c r="A593" s="436">
        <v>310</v>
      </c>
      <c r="B593" s="436"/>
      <c r="C593" s="437" t="s">
        <v>1161</v>
      </c>
      <c r="D593" s="437"/>
      <c r="E593" s="437"/>
      <c r="F593" s="437"/>
      <c r="G593" s="437"/>
      <c r="H593" s="437"/>
      <c r="I593" s="45"/>
      <c r="J593" s="46"/>
      <c r="K593" s="46"/>
      <c r="L593" s="47"/>
      <c r="M593" s="36" t="s">
        <v>873</v>
      </c>
      <c r="N593" s="37">
        <v>4</v>
      </c>
      <c r="O593" s="45"/>
      <c r="P593" s="46"/>
      <c r="Q593" s="47"/>
      <c r="R593" s="38" t="s">
        <v>652</v>
      </c>
      <c r="S593" s="38"/>
      <c r="T593" s="48"/>
      <c r="U593" s="49"/>
      <c r="V593" s="49" t="s">
        <v>1100</v>
      </c>
      <c r="W593" s="34">
        <v>2990</v>
      </c>
      <c r="X593" s="35">
        <v>1</v>
      </c>
      <c r="Y593" s="44">
        <v>0</v>
      </c>
      <c r="Z593" s="34">
        <v>2990</v>
      </c>
    </row>
    <row r="594" spans="1:26" s="1" customFormat="1" ht="11.25" hidden="1" customHeight="1" outlineLevel="5">
      <c r="A594" s="436">
        <v>311</v>
      </c>
      <c r="B594" s="436"/>
      <c r="C594" s="437" t="s">
        <v>1161</v>
      </c>
      <c r="D594" s="437"/>
      <c r="E594" s="437"/>
      <c r="F594" s="437"/>
      <c r="G594" s="437"/>
      <c r="H594" s="437"/>
      <c r="I594" s="45"/>
      <c r="J594" s="46"/>
      <c r="K594" s="46"/>
      <c r="L594" s="47"/>
      <c r="M594" s="36" t="s">
        <v>873</v>
      </c>
      <c r="N594" s="37">
        <v>4</v>
      </c>
      <c r="O594" s="45"/>
      <c r="P594" s="46"/>
      <c r="Q594" s="47"/>
      <c r="R594" s="38" t="s">
        <v>652</v>
      </c>
      <c r="S594" s="38"/>
      <c r="T594" s="48"/>
      <c r="U594" s="49"/>
      <c r="V594" s="49" t="s">
        <v>1100</v>
      </c>
      <c r="W594" s="34">
        <v>2990</v>
      </c>
      <c r="X594" s="35">
        <v>1</v>
      </c>
      <c r="Y594" s="44">
        <v>0</v>
      </c>
      <c r="Z594" s="34">
        <v>2990</v>
      </c>
    </row>
    <row r="595" spans="1:26" s="1" customFormat="1" ht="11.25" hidden="1" customHeight="1" outlineLevel="5">
      <c r="A595" s="436">
        <v>312</v>
      </c>
      <c r="B595" s="436"/>
      <c r="C595" s="437" t="s">
        <v>1162</v>
      </c>
      <c r="D595" s="437"/>
      <c r="E595" s="437"/>
      <c r="F595" s="437"/>
      <c r="G595" s="437"/>
      <c r="H595" s="437"/>
      <c r="I595" s="437" t="s">
        <v>1163</v>
      </c>
      <c r="J595" s="437"/>
      <c r="K595" s="437"/>
      <c r="L595" s="437"/>
      <c r="M595" s="36" t="s">
        <v>537</v>
      </c>
      <c r="N595" s="37">
        <v>4</v>
      </c>
      <c r="O595" s="45"/>
      <c r="P595" s="46"/>
      <c r="Q595" s="47"/>
      <c r="R595" s="38" t="s">
        <v>751</v>
      </c>
      <c r="S595" s="38"/>
      <c r="T595" s="48"/>
      <c r="U595" s="49"/>
      <c r="V595" s="49" t="s">
        <v>1100</v>
      </c>
      <c r="W595" s="34">
        <v>2000</v>
      </c>
      <c r="X595" s="35">
        <v>1</v>
      </c>
      <c r="Y595" s="44">
        <v>0</v>
      </c>
      <c r="Z595" s="34">
        <v>2000</v>
      </c>
    </row>
    <row r="596" spans="1:26" s="1" customFormat="1" ht="11.25" hidden="1" customHeight="1" outlineLevel="3">
      <c r="A596" s="434" t="s">
        <v>798</v>
      </c>
      <c r="B596" s="434"/>
      <c r="C596" s="434"/>
      <c r="D596" s="434"/>
      <c r="E596" s="434"/>
      <c r="F596" s="434"/>
      <c r="G596" s="434"/>
      <c r="H596" s="434"/>
      <c r="I596" s="434"/>
      <c r="J596" s="434"/>
      <c r="K596" s="434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  <c r="V596" s="434"/>
      <c r="W596" s="34">
        <v>1620</v>
      </c>
      <c r="X596" s="35">
        <v>1</v>
      </c>
      <c r="Y596" s="44">
        <v>0</v>
      </c>
      <c r="Z596" s="34">
        <v>1620</v>
      </c>
    </row>
    <row r="597" spans="1:26" s="1" customFormat="1" ht="11.25" hidden="1" customHeight="1" outlineLevel="4">
      <c r="A597" s="435" t="s">
        <v>489</v>
      </c>
      <c r="B597" s="435"/>
      <c r="C597" s="435"/>
      <c r="D597" s="435"/>
      <c r="E597" s="435"/>
      <c r="F597" s="435"/>
      <c r="G597" s="435"/>
      <c r="H597" s="435"/>
      <c r="I597" s="435"/>
      <c r="J597" s="435"/>
      <c r="K597" s="435"/>
      <c r="L597" s="435"/>
      <c r="M597" s="435"/>
      <c r="N597" s="435"/>
      <c r="O597" s="435"/>
      <c r="P597" s="435"/>
      <c r="Q597" s="435"/>
      <c r="R597" s="435"/>
      <c r="S597" s="435"/>
      <c r="T597" s="435"/>
      <c r="U597" s="435"/>
      <c r="V597" s="435"/>
      <c r="W597" s="34">
        <v>1620</v>
      </c>
      <c r="X597" s="35">
        <v>1</v>
      </c>
      <c r="Y597" s="44">
        <v>0</v>
      </c>
      <c r="Z597" s="34">
        <v>1620</v>
      </c>
    </row>
    <row r="598" spans="1:26" s="1" customFormat="1" ht="11.25" hidden="1" customHeight="1" outlineLevel="5">
      <c r="A598" s="436">
        <v>313</v>
      </c>
      <c r="B598" s="436"/>
      <c r="C598" s="437" t="s">
        <v>1114</v>
      </c>
      <c r="D598" s="437"/>
      <c r="E598" s="437"/>
      <c r="F598" s="437"/>
      <c r="G598" s="437"/>
      <c r="H598" s="437"/>
      <c r="I598" s="45"/>
      <c r="J598" s="46"/>
      <c r="K598" s="46"/>
      <c r="L598" s="47"/>
      <c r="M598" s="36" t="s">
        <v>1115</v>
      </c>
      <c r="N598" s="37">
        <v>4</v>
      </c>
      <c r="O598" s="45"/>
      <c r="P598" s="46"/>
      <c r="Q598" s="47"/>
      <c r="R598" s="38" t="s">
        <v>483</v>
      </c>
      <c r="S598" s="38"/>
      <c r="T598" s="48"/>
      <c r="U598" s="49"/>
      <c r="V598" s="49" t="s">
        <v>1100</v>
      </c>
      <c r="W598" s="34">
        <v>1620</v>
      </c>
      <c r="X598" s="35">
        <v>1</v>
      </c>
      <c r="Y598" s="44">
        <v>0</v>
      </c>
      <c r="Z598" s="34">
        <v>1620</v>
      </c>
    </row>
    <row r="599" spans="1:26" s="1" customFormat="1" ht="11.25" hidden="1" customHeight="1" outlineLevel="3">
      <c r="A599" s="434" t="s">
        <v>520</v>
      </c>
      <c r="B599" s="434"/>
      <c r="C599" s="434"/>
      <c r="D599" s="434"/>
      <c r="E599" s="434"/>
      <c r="F599" s="434"/>
      <c r="G599" s="434"/>
      <c r="H599" s="434"/>
      <c r="I599" s="434"/>
      <c r="J599" s="434"/>
      <c r="K599" s="434"/>
      <c r="L599" s="434"/>
      <c r="M599" s="434"/>
      <c r="N599" s="434"/>
      <c r="O599" s="434"/>
      <c r="P599" s="434"/>
      <c r="Q599" s="434"/>
      <c r="R599" s="434"/>
      <c r="S599" s="434"/>
      <c r="T599" s="434"/>
      <c r="U599" s="434"/>
      <c r="V599" s="434"/>
      <c r="W599" s="34">
        <v>8727.1200000000008</v>
      </c>
      <c r="X599" s="35">
        <v>5</v>
      </c>
      <c r="Y599" s="44">
        <v>0</v>
      </c>
      <c r="Z599" s="34">
        <v>8727.1200000000008</v>
      </c>
    </row>
    <row r="600" spans="1:26" s="1" customFormat="1" ht="11.25" hidden="1" customHeight="1" outlineLevel="4">
      <c r="A600" s="435" t="s">
        <v>489</v>
      </c>
      <c r="B600" s="435"/>
      <c r="C600" s="435"/>
      <c r="D600" s="435"/>
      <c r="E600" s="435"/>
      <c r="F600" s="435"/>
      <c r="G600" s="435"/>
      <c r="H600" s="435"/>
      <c r="I600" s="435"/>
      <c r="J600" s="435"/>
      <c r="K600" s="435"/>
      <c r="L600" s="435"/>
      <c r="M600" s="435"/>
      <c r="N600" s="435"/>
      <c r="O600" s="435"/>
      <c r="P600" s="435"/>
      <c r="Q600" s="435"/>
      <c r="R600" s="435"/>
      <c r="S600" s="435"/>
      <c r="T600" s="435"/>
      <c r="U600" s="435"/>
      <c r="V600" s="435"/>
      <c r="W600" s="34">
        <v>8727.1200000000008</v>
      </c>
      <c r="X600" s="35">
        <v>5</v>
      </c>
      <c r="Y600" s="44">
        <v>0</v>
      </c>
      <c r="Z600" s="34">
        <v>8727.1200000000008</v>
      </c>
    </row>
    <row r="601" spans="1:26" s="1" customFormat="1" ht="11.25" hidden="1" customHeight="1" outlineLevel="5">
      <c r="A601" s="436">
        <v>314</v>
      </c>
      <c r="B601" s="436"/>
      <c r="C601" s="437" t="s">
        <v>1164</v>
      </c>
      <c r="D601" s="437"/>
      <c r="E601" s="437"/>
      <c r="F601" s="437"/>
      <c r="G601" s="437"/>
      <c r="H601" s="437"/>
      <c r="I601" s="45"/>
      <c r="J601" s="46"/>
      <c r="K601" s="46"/>
      <c r="L601" s="47"/>
      <c r="M601" s="36" t="s">
        <v>1165</v>
      </c>
      <c r="N601" s="37">
        <v>4</v>
      </c>
      <c r="O601" s="45"/>
      <c r="P601" s="46"/>
      <c r="Q601" s="47"/>
      <c r="R601" s="38" t="s">
        <v>534</v>
      </c>
      <c r="S601" s="38"/>
      <c r="T601" s="48"/>
      <c r="U601" s="49"/>
      <c r="V601" s="49" t="s">
        <v>1100</v>
      </c>
      <c r="W601" s="34">
        <v>1180</v>
      </c>
      <c r="X601" s="35">
        <v>1</v>
      </c>
      <c r="Y601" s="44">
        <v>0</v>
      </c>
      <c r="Z601" s="34">
        <v>1180</v>
      </c>
    </row>
    <row r="602" spans="1:26" s="1" customFormat="1" ht="11.25" hidden="1" customHeight="1" outlineLevel="5">
      <c r="A602" s="436">
        <v>315</v>
      </c>
      <c r="B602" s="436"/>
      <c r="C602" s="437" t="s">
        <v>1166</v>
      </c>
      <c r="D602" s="437"/>
      <c r="E602" s="437"/>
      <c r="F602" s="437"/>
      <c r="G602" s="437"/>
      <c r="H602" s="437"/>
      <c r="I602" s="45"/>
      <c r="J602" s="46"/>
      <c r="K602" s="46"/>
      <c r="L602" s="47"/>
      <c r="M602" s="36" t="s">
        <v>1167</v>
      </c>
      <c r="N602" s="37">
        <v>5</v>
      </c>
      <c r="O602" s="45"/>
      <c r="P602" s="46"/>
      <c r="Q602" s="47"/>
      <c r="R602" s="38" t="s">
        <v>647</v>
      </c>
      <c r="S602" s="38"/>
      <c r="T602" s="48"/>
      <c r="U602" s="49"/>
      <c r="V602" s="49" t="s">
        <v>1100</v>
      </c>
      <c r="W602" s="34">
        <v>2677.12</v>
      </c>
      <c r="X602" s="35">
        <v>1</v>
      </c>
      <c r="Y602" s="44">
        <v>0</v>
      </c>
      <c r="Z602" s="34">
        <v>2677.12</v>
      </c>
    </row>
    <row r="603" spans="1:26" s="1" customFormat="1" ht="11.25" hidden="1" customHeight="1" outlineLevel="5">
      <c r="A603" s="436">
        <v>316</v>
      </c>
      <c r="B603" s="436"/>
      <c r="C603" s="437" t="s">
        <v>1168</v>
      </c>
      <c r="D603" s="437"/>
      <c r="E603" s="437"/>
      <c r="F603" s="437"/>
      <c r="G603" s="437"/>
      <c r="H603" s="437"/>
      <c r="I603" s="45"/>
      <c r="J603" s="46"/>
      <c r="K603" s="46"/>
      <c r="L603" s="47"/>
      <c r="M603" s="36" t="s">
        <v>1165</v>
      </c>
      <c r="N603" s="37">
        <v>4</v>
      </c>
      <c r="O603" s="45"/>
      <c r="P603" s="46"/>
      <c r="Q603" s="47"/>
      <c r="R603" s="38" t="s">
        <v>534</v>
      </c>
      <c r="S603" s="38"/>
      <c r="T603" s="48"/>
      <c r="U603" s="49"/>
      <c r="V603" s="49" t="s">
        <v>1100</v>
      </c>
      <c r="W603" s="34">
        <v>1180</v>
      </c>
      <c r="X603" s="35">
        <v>1</v>
      </c>
      <c r="Y603" s="44">
        <v>0</v>
      </c>
      <c r="Z603" s="34">
        <v>1180</v>
      </c>
    </row>
    <row r="604" spans="1:26" s="1" customFormat="1" ht="11.25" hidden="1" customHeight="1" outlineLevel="5">
      <c r="A604" s="436">
        <v>317</v>
      </c>
      <c r="B604" s="436"/>
      <c r="C604" s="437" t="s">
        <v>1169</v>
      </c>
      <c r="D604" s="437"/>
      <c r="E604" s="437"/>
      <c r="F604" s="437"/>
      <c r="G604" s="437"/>
      <c r="H604" s="437"/>
      <c r="I604" s="45"/>
      <c r="J604" s="46"/>
      <c r="K604" s="46"/>
      <c r="L604" s="47"/>
      <c r="M604" s="36" t="s">
        <v>782</v>
      </c>
      <c r="N604" s="37">
        <v>5</v>
      </c>
      <c r="O604" s="45"/>
      <c r="P604" s="46"/>
      <c r="Q604" s="47"/>
      <c r="R604" s="38" t="s">
        <v>763</v>
      </c>
      <c r="S604" s="38"/>
      <c r="T604" s="48"/>
      <c r="U604" s="49"/>
      <c r="V604" s="49" t="s">
        <v>1100</v>
      </c>
      <c r="W604" s="44">
        <v>690</v>
      </c>
      <c r="X604" s="35">
        <v>1</v>
      </c>
      <c r="Y604" s="44">
        <v>0</v>
      </c>
      <c r="Z604" s="44">
        <v>690</v>
      </c>
    </row>
    <row r="605" spans="1:26" s="1" customFormat="1" ht="11.25" hidden="1" customHeight="1" outlineLevel="5">
      <c r="A605" s="436">
        <v>318</v>
      </c>
      <c r="B605" s="436"/>
      <c r="C605" s="437" t="s">
        <v>593</v>
      </c>
      <c r="D605" s="437"/>
      <c r="E605" s="437"/>
      <c r="F605" s="437"/>
      <c r="G605" s="437"/>
      <c r="H605" s="437"/>
      <c r="I605" s="437" t="s">
        <v>1170</v>
      </c>
      <c r="J605" s="437"/>
      <c r="K605" s="437"/>
      <c r="L605" s="437"/>
      <c r="M605" s="36" t="s">
        <v>774</v>
      </c>
      <c r="N605" s="37">
        <v>2</v>
      </c>
      <c r="O605" s="45"/>
      <c r="P605" s="46"/>
      <c r="Q605" s="47"/>
      <c r="R605" s="38" t="s">
        <v>751</v>
      </c>
      <c r="S605" s="38"/>
      <c r="T605" s="48"/>
      <c r="U605" s="49"/>
      <c r="V605" s="49" t="s">
        <v>1100</v>
      </c>
      <c r="W605" s="34">
        <v>3000</v>
      </c>
      <c r="X605" s="35">
        <v>1</v>
      </c>
      <c r="Y605" s="44">
        <v>0</v>
      </c>
      <c r="Z605" s="34">
        <v>3000</v>
      </c>
    </row>
    <row r="606" spans="1:26" s="1" customFormat="1" ht="11.25" hidden="1" customHeight="1" outlineLevel="3">
      <c r="A606" s="434" t="s">
        <v>567</v>
      </c>
      <c r="B606" s="434"/>
      <c r="C606" s="434"/>
      <c r="D606" s="434"/>
      <c r="E606" s="434"/>
      <c r="F606" s="434"/>
      <c r="G606" s="434"/>
      <c r="H606" s="434"/>
      <c r="I606" s="434"/>
      <c r="J606" s="434"/>
      <c r="K606" s="434"/>
      <c r="L606" s="434"/>
      <c r="M606" s="434"/>
      <c r="N606" s="434"/>
      <c r="O606" s="434"/>
      <c r="P606" s="434"/>
      <c r="Q606" s="434"/>
      <c r="R606" s="434"/>
      <c r="S606" s="434"/>
      <c r="T606" s="434"/>
      <c r="U606" s="434"/>
      <c r="V606" s="434"/>
      <c r="W606" s="34">
        <v>7100</v>
      </c>
      <c r="X606" s="35">
        <v>4</v>
      </c>
      <c r="Y606" s="44">
        <v>0</v>
      </c>
      <c r="Z606" s="34">
        <v>7100</v>
      </c>
    </row>
    <row r="607" spans="1:26" s="1" customFormat="1" ht="11.25" hidden="1" customHeight="1" outlineLevel="4">
      <c r="A607" s="435" t="s">
        <v>568</v>
      </c>
      <c r="B607" s="435"/>
      <c r="C607" s="435"/>
      <c r="D607" s="435"/>
      <c r="E607" s="435"/>
      <c r="F607" s="435"/>
      <c r="G607" s="435"/>
      <c r="H607" s="435"/>
      <c r="I607" s="435"/>
      <c r="J607" s="435"/>
      <c r="K607" s="435"/>
      <c r="L607" s="435"/>
      <c r="M607" s="435"/>
      <c r="N607" s="435"/>
      <c r="O607" s="435"/>
      <c r="P607" s="435"/>
      <c r="Q607" s="435"/>
      <c r="R607" s="435"/>
      <c r="S607" s="435"/>
      <c r="T607" s="435"/>
      <c r="U607" s="435"/>
      <c r="V607" s="435"/>
      <c r="W607" s="34">
        <v>7100</v>
      </c>
      <c r="X607" s="35">
        <v>4</v>
      </c>
      <c r="Y607" s="44">
        <v>0</v>
      </c>
      <c r="Z607" s="34">
        <v>7100</v>
      </c>
    </row>
    <row r="608" spans="1:26" s="1" customFormat="1" ht="11.25" hidden="1" customHeight="1" outlineLevel="5">
      <c r="A608" s="436">
        <v>319</v>
      </c>
      <c r="B608" s="436"/>
      <c r="C608" s="437" t="s">
        <v>1130</v>
      </c>
      <c r="D608" s="437"/>
      <c r="E608" s="437"/>
      <c r="F608" s="437"/>
      <c r="G608" s="437"/>
      <c r="H608" s="437"/>
      <c r="I608" s="45"/>
      <c r="J608" s="46"/>
      <c r="K608" s="46"/>
      <c r="L608" s="47"/>
      <c r="M608" s="36" t="s">
        <v>1131</v>
      </c>
      <c r="N608" s="37">
        <v>5</v>
      </c>
      <c r="O608" s="45"/>
      <c r="P608" s="46"/>
      <c r="Q608" s="47"/>
      <c r="R608" s="38" t="s">
        <v>1171</v>
      </c>
      <c r="S608" s="38"/>
      <c r="T608" s="48"/>
      <c r="U608" s="49"/>
      <c r="V608" s="49" t="s">
        <v>1100</v>
      </c>
      <c r="W608" s="34">
        <v>5100</v>
      </c>
      <c r="X608" s="35">
        <v>3</v>
      </c>
      <c r="Y608" s="44">
        <v>0</v>
      </c>
      <c r="Z608" s="34">
        <v>5100</v>
      </c>
    </row>
    <row r="609" spans="1:26" s="1" customFormat="1" ht="11.25" hidden="1" customHeight="1" outlineLevel="5">
      <c r="A609" s="436">
        <v>320</v>
      </c>
      <c r="B609" s="436"/>
      <c r="C609" s="437" t="s">
        <v>1172</v>
      </c>
      <c r="D609" s="437"/>
      <c r="E609" s="437"/>
      <c r="F609" s="437"/>
      <c r="G609" s="437"/>
      <c r="H609" s="437"/>
      <c r="I609" s="437" t="s">
        <v>1173</v>
      </c>
      <c r="J609" s="437"/>
      <c r="K609" s="437"/>
      <c r="L609" s="437"/>
      <c r="M609" s="36" t="s">
        <v>1174</v>
      </c>
      <c r="N609" s="37">
        <v>4</v>
      </c>
      <c r="O609" s="45"/>
      <c r="P609" s="46"/>
      <c r="Q609" s="47"/>
      <c r="R609" s="38" t="s">
        <v>751</v>
      </c>
      <c r="S609" s="38"/>
      <c r="T609" s="48"/>
      <c r="U609" s="49"/>
      <c r="V609" s="49" t="s">
        <v>1100</v>
      </c>
      <c r="W609" s="34">
        <v>2000</v>
      </c>
      <c r="X609" s="35">
        <v>1</v>
      </c>
      <c r="Y609" s="44">
        <v>0</v>
      </c>
      <c r="Z609" s="34">
        <v>2000</v>
      </c>
    </row>
    <row r="610" spans="1:26" s="1" customFormat="1" ht="11.25" hidden="1" customHeight="1" outlineLevel="3">
      <c r="A610" s="434" t="s">
        <v>745</v>
      </c>
      <c r="B610" s="434"/>
      <c r="C610" s="434"/>
      <c r="D610" s="434"/>
      <c r="E610" s="434"/>
      <c r="F610" s="434"/>
      <c r="G610" s="434"/>
      <c r="H610" s="434"/>
      <c r="I610" s="434"/>
      <c r="J610" s="434"/>
      <c r="K610" s="434"/>
      <c r="L610" s="434"/>
      <c r="M610" s="434"/>
      <c r="N610" s="434"/>
      <c r="O610" s="434"/>
      <c r="P610" s="434"/>
      <c r="Q610" s="434"/>
      <c r="R610" s="434"/>
      <c r="S610" s="434"/>
      <c r="T610" s="434"/>
      <c r="U610" s="434"/>
      <c r="V610" s="434"/>
      <c r="W610" s="34">
        <v>2000</v>
      </c>
      <c r="X610" s="35">
        <v>1</v>
      </c>
      <c r="Y610" s="44">
        <v>0</v>
      </c>
      <c r="Z610" s="34">
        <v>2000</v>
      </c>
    </row>
    <row r="611" spans="1:26" s="1" customFormat="1" ht="11.25" hidden="1" customHeight="1" outlineLevel="4">
      <c r="A611" s="435"/>
      <c r="B611" s="435"/>
      <c r="C611" s="435"/>
      <c r="D611" s="435"/>
      <c r="E611" s="435"/>
      <c r="F611" s="435"/>
      <c r="G611" s="435"/>
      <c r="H611" s="435"/>
      <c r="I611" s="435"/>
      <c r="J611" s="435"/>
      <c r="K611" s="435"/>
      <c r="L611" s="435"/>
      <c r="M611" s="435"/>
      <c r="N611" s="435"/>
      <c r="O611" s="435"/>
      <c r="P611" s="435"/>
      <c r="Q611" s="435"/>
      <c r="R611" s="435"/>
      <c r="S611" s="435"/>
      <c r="T611" s="435"/>
      <c r="U611" s="435"/>
      <c r="V611" s="435"/>
      <c r="W611" s="34">
        <v>2000</v>
      </c>
      <c r="X611" s="35">
        <v>1</v>
      </c>
      <c r="Y611" s="44">
        <v>0</v>
      </c>
      <c r="Z611" s="34">
        <v>2000</v>
      </c>
    </row>
    <row r="612" spans="1:26" s="1" customFormat="1" ht="11.25" hidden="1" customHeight="1" outlineLevel="5">
      <c r="A612" s="436">
        <v>321</v>
      </c>
      <c r="B612" s="436"/>
      <c r="C612" s="437" t="s">
        <v>1150</v>
      </c>
      <c r="D612" s="437"/>
      <c r="E612" s="437"/>
      <c r="F612" s="437"/>
      <c r="G612" s="437"/>
      <c r="H612" s="437"/>
      <c r="I612" s="437" t="s">
        <v>1175</v>
      </c>
      <c r="J612" s="437"/>
      <c r="K612" s="437"/>
      <c r="L612" s="437"/>
      <c r="M612" s="36" t="s">
        <v>486</v>
      </c>
      <c r="N612" s="37">
        <v>2</v>
      </c>
      <c r="O612" s="45"/>
      <c r="P612" s="46"/>
      <c r="Q612" s="47"/>
      <c r="R612" s="38" t="s">
        <v>751</v>
      </c>
      <c r="S612" s="38"/>
      <c r="T612" s="48"/>
      <c r="U612" s="49"/>
      <c r="V612" s="49" t="s">
        <v>1100</v>
      </c>
      <c r="W612" s="34">
        <v>2000</v>
      </c>
      <c r="X612" s="35">
        <v>1</v>
      </c>
      <c r="Y612" s="44">
        <v>0</v>
      </c>
      <c r="Z612" s="34">
        <v>2000</v>
      </c>
    </row>
    <row r="613" spans="1:26" s="1" customFormat="1" ht="11.25" hidden="1" customHeight="1" outlineLevel="3">
      <c r="A613" s="434" t="s">
        <v>730</v>
      </c>
      <c r="B613" s="434"/>
      <c r="C613" s="434"/>
      <c r="D613" s="434"/>
      <c r="E613" s="434"/>
      <c r="F613" s="434"/>
      <c r="G613" s="434"/>
      <c r="H613" s="434"/>
      <c r="I613" s="434"/>
      <c r="J613" s="434"/>
      <c r="K613" s="434"/>
      <c r="L613" s="434"/>
      <c r="M613" s="434"/>
      <c r="N613" s="434"/>
      <c r="O613" s="434"/>
      <c r="P613" s="434"/>
      <c r="Q613" s="434"/>
      <c r="R613" s="434"/>
      <c r="S613" s="434"/>
      <c r="T613" s="434"/>
      <c r="U613" s="434"/>
      <c r="V613" s="434"/>
      <c r="W613" s="34">
        <v>2677.12</v>
      </c>
      <c r="X613" s="35">
        <v>1</v>
      </c>
      <c r="Y613" s="44">
        <v>0</v>
      </c>
      <c r="Z613" s="34">
        <v>2677.12</v>
      </c>
    </row>
    <row r="614" spans="1:26" s="1" customFormat="1" ht="11.25" hidden="1" customHeight="1" outlineLevel="4">
      <c r="A614" s="435" t="s">
        <v>731</v>
      </c>
      <c r="B614" s="435"/>
      <c r="C614" s="435"/>
      <c r="D614" s="435"/>
      <c r="E614" s="435"/>
      <c r="F614" s="435"/>
      <c r="G614" s="435"/>
      <c r="H614" s="435"/>
      <c r="I614" s="435"/>
      <c r="J614" s="435"/>
      <c r="K614" s="435"/>
      <c r="L614" s="435"/>
      <c r="M614" s="435"/>
      <c r="N614" s="435"/>
      <c r="O614" s="435"/>
      <c r="P614" s="435"/>
      <c r="Q614" s="435"/>
      <c r="R614" s="435"/>
      <c r="S614" s="435"/>
      <c r="T614" s="435"/>
      <c r="U614" s="435"/>
      <c r="V614" s="435"/>
      <c r="W614" s="34">
        <v>2677.12</v>
      </c>
      <c r="X614" s="35">
        <v>1</v>
      </c>
      <c r="Y614" s="44">
        <v>0</v>
      </c>
      <c r="Z614" s="34">
        <v>2677.12</v>
      </c>
    </row>
    <row r="615" spans="1:26" s="1" customFormat="1" ht="11.25" hidden="1" customHeight="1" outlineLevel="5">
      <c r="A615" s="436">
        <v>322</v>
      </c>
      <c r="B615" s="436"/>
      <c r="C615" s="437" t="s">
        <v>1176</v>
      </c>
      <c r="D615" s="437"/>
      <c r="E615" s="437"/>
      <c r="F615" s="437"/>
      <c r="G615" s="437"/>
      <c r="H615" s="437"/>
      <c r="I615" s="45"/>
      <c r="J615" s="46"/>
      <c r="K615" s="46"/>
      <c r="L615" s="47"/>
      <c r="M615" s="36" t="s">
        <v>1177</v>
      </c>
      <c r="N615" s="37">
        <v>2</v>
      </c>
      <c r="O615" s="45"/>
      <c r="P615" s="46"/>
      <c r="Q615" s="47"/>
      <c r="R615" s="38" t="s">
        <v>647</v>
      </c>
      <c r="S615" s="38"/>
      <c r="T615" s="48"/>
      <c r="U615" s="49"/>
      <c r="V615" s="49" t="s">
        <v>1100</v>
      </c>
      <c r="W615" s="34">
        <v>2677.12</v>
      </c>
      <c r="X615" s="35">
        <v>1</v>
      </c>
      <c r="Y615" s="44">
        <v>0</v>
      </c>
      <c r="Z615" s="34">
        <v>2677.12</v>
      </c>
    </row>
    <row r="616" spans="1:26" s="1" customFormat="1" ht="11.25" hidden="1" customHeight="1" outlineLevel="3">
      <c r="A616" s="434" t="s">
        <v>578</v>
      </c>
      <c r="B616" s="434"/>
      <c r="C616" s="434"/>
      <c r="D616" s="434"/>
      <c r="E616" s="434"/>
      <c r="F616" s="434"/>
      <c r="G616" s="434"/>
      <c r="H616" s="434"/>
      <c r="I616" s="434"/>
      <c r="J616" s="434"/>
      <c r="K616" s="434"/>
      <c r="L616" s="434"/>
      <c r="M616" s="434"/>
      <c r="N616" s="434"/>
      <c r="O616" s="434"/>
      <c r="P616" s="434"/>
      <c r="Q616" s="434"/>
      <c r="R616" s="434"/>
      <c r="S616" s="434"/>
      <c r="T616" s="434"/>
      <c r="U616" s="434"/>
      <c r="V616" s="434"/>
      <c r="W616" s="34">
        <v>2500</v>
      </c>
      <c r="X616" s="35">
        <v>1</v>
      </c>
      <c r="Y616" s="44">
        <v>0</v>
      </c>
      <c r="Z616" s="34">
        <v>2500</v>
      </c>
    </row>
    <row r="617" spans="1:26" s="1" customFormat="1" ht="11.25" hidden="1" customHeight="1" outlineLevel="4">
      <c r="A617" s="435" t="s">
        <v>489</v>
      </c>
      <c r="B617" s="435"/>
      <c r="C617" s="435"/>
      <c r="D617" s="435"/>
      <c r="E617" s="435"/>
      <c r="F617" s="435"/>
      <c r="G617" s="435"/>
      <c r="H617" s="435"/>
      <c r="I617" s="435"/>
      <c r="J617" s="435"/>
      <c r="K617" s="435"/>
      <c r="L617" s="435"/>
      <c r="M617" s="435"/>
      <c r="N617" s="435"/>
      <c r="O617" s="435"/>
      <c r="P617" s="435"/>
      <c r="Q617" s="435"/>
      <c r="R617" s="435"/>
      <c r="S617" s="435"/>
      <c r="T617" s="435"/>
      <c r="U617" s="435"/>
      <c r="V617" s="435"/>
      <c r="W617" s="34">
        <v>2500</v>
      </c>
      <c r="X617" s="35">
        <v>1</v>
      </c>
      <c r="Y617" s="44">
        <v>0</v>
      </c>
      <c r="Z617" s="34">
        <v>2500</v>
      </c>
    </row>
    <row r="618" spans="1:26" s="1" customFormat="1" ht="11.25" hidden="1" customHeight="1" outlineLevel="5">
      <c r="A618" s="436">
        <v>323</v>
      </c>
      <c r="B618" s="436"/>
      <c r="C618" s="437" t="s">
        <v>1178</v>
      </c>
      <c r="D618" s="437"/>
      <c r="E618" s="437"/>
      <c r="F618" s="437"/>
      <c r="G618" s="437"/>
      <c r="H618" s="437"/>
      <c r="I618" s="437" t="s">
        <v>1179</v>
      </c>
      <c r="J618" s="437"/>
      <c r="K618" s="437"/>
      <c r="L618" s="437"/>
      <c r="M618" s="36" t="s">
        <v>537</v>
      </c>
      <c r="N618" s="37">
        <v>4</v>
      </c>
      <c r="O618" s="45"/>
      <c r="P618" s="46"/>
      <c r="Q618" s="47"/>
      <c r="R618" s="38" t="s">
        <v>751</v>
      </c>
      <c r="S618" s="38"/>
      <c r="T618" s="48"/>
      <c r="U618" s="49"/>
      <c r="V618" s="49" t="s">
        <v>1100</v>
      </c>
      <c r="W618" s="34">
        <v>2500</v>
      </c>
      <c r="X618" s="35">
        <v>1</v>
      </c>
      <c r="Y618" s="44">
        <v>0</v>
      </c>
      <c r="Z618" s="34">
        <v>2500</v>
      </c>
    </row>
    <row r="619" spans="1:26" s="1" customFormat="1" ht="11.25" hidden="1" customHeight="1" outlineLevel="3">
      <c r="A619" s="434" t="s">
        <v>815</v>
      </c>
      <c r="B619" s="434"/>
      <c r="C619" s="434"/>
      <c r="D619" s="434"/>
      <c r="E619" s="434"/>
      <c r="F619" s="434"/>
      <c r="G619" s="434"/>
      <c r="H619" s="434"/>
      <c r="I619" s="434"/>
      <c r="J619" s="434"/>
      <c r="K619" s="434"/>
      <c r="L619" s="434"/>
      <c r="M619" s="434"/>
      <c r="N619" s="434"/>
      <c r="O619" s="434"/>
      <c r="P619" s="434"/>
      <c r="Q619" s="434"/>
      <c r="R619" s="434"/>
      <c r="S619" s="434"/>
      <c r="T619" s="434"/>
      <c r="U619" s="434"/>
      <c r="V619" s="434"/>
      <c r="W619" s="34">
        <v>4000</v>
      </c>
      <c r="X619" s="35">
        <v>2</v>
      </c>
      <c r="Y619" s="44">
        <v>0</v>
      </c>
      <c r="Z619" s="34">
        <v>4000</v>
      </c>
    </row>
    <row r="620" spans="1:26" s="1" customFormat="1" ht="11.25" hidden="1" customHeight="1" outlineLevel="4">
      <c r="A620" s="435" t="s">
        <v>816</v>
      </c>
      <c r="B620" s="435"/>
      <c r="C620" s="435"/>
      <c r="D620" s="435"/>
      <c r="E620" s="435"/>
      <c r="F620" s="435"/>
      <c r="G620" s="435"/>
      <c r="H620" s="435"/>
      <c r="I620" s="435"/>
      <c r="J620" s="435"/>
      <c r="K620" s="435"/>
      <c r="L620" s="435"/>
      <c r="M620" s="435"/>
      <c r="N620" s="435"/>
      <c r="O620" s="435"/>
      <c r="P620" s="435"/>
      <c r="Q620" s="435"/>
      <c r="R620" s="435"/>
      <c r="S620" s="435"/>
      <c r="T620" s="435"/>
      <c r="U620" s="435"/>
      <c r="V620" s="435"/>
      <c r="W620" s="34">
        <v>4000</v>
      </c>
      <c r="X620" s="35">
        <v>2</v>
      </c>
      <c r="Y620" s="44">
        <v>0</v>
      </c>
      <c r="Z620" s="34">
        <v>4000</v>
      </c>
    </row>
    <row r="621" spans="1:26" s="1" customFormat="1" ht="11.25" hidden="1" customHeight="1" outlineLevel="5">
      <c r="A621" s="436">
        <v>324</v>
      </c>
      <c r="B621" s="436"/>
      <c r="C621" s="437" t="s">
        <v>573</v>
      </c>
      <c r="D621" s="437"/>
      <c r="E621" s="437"/>
      <c r="F621" s="437"/>
      <c r="G621" s="437"/>
      <c r="H621" s="437"/>
      <c r="I621" s="437" t="s">
        <v>1180</v>
      </c>
      <c r="J621" s="437"/>
      <c r="K621" s="437"/>
      <c r="L621" s="437"/>
      <c r="M621" s="36" t="s">
        <v>486</v>
      </c>
      <c r="N621" s="37">
        <v>2</v>
      </c>
      <c r="O621" s="45"/>
      <c r="P621" s="46"/>
      <c r="Q621" s="47"/>
      <c r="R621" s="38" t="s">
        <v>751</v>
      </c>
      <c r="S621" s="38"/>
      <c r="T621" s="48"/>
      <c r="U621" s="49"/>
      <c r="V621" s="49" t="s">
        <v>1100</v>
      </c>
      <c r="W621" s="34">
        <v>2000</v>
      </c>
      <c r="X621" s="35">
        <v>1</v>
      </c>
      <c r="Y621" s="44">
        <v>0</v>
      </c>
      <c r="Z621" s="34">
        <v>2000</v>
      </c>
    </row>
    <row r="622" spans="1:26" s="1" customFormat="1" ht="11.25" hidden="1" customHeight="1" outlineLevel="5">
      <c r="A622" s="436">
        <v>325</v>
      </c>
      <c r="B622" s="436"/>
      <c r="C622" s="437" t="s">
        <v>542</v>
      </c>
      <c r="D622" s="437"/>
      <c r="E622" s="437"/>
      <c r="F622" s="437"/>
      <c r="G622" s="437"/>
      <c r="H622" s="437"/>
      <c r="I622" s="437" t="s">
        <v>1181</v>
      </c>
      <c r="J622" s="437"/>
      <c r="K622" s="437"/>
      <c r="L622" s="437"/>
      <c r="M622" s="36" t="s">
        <v>1182</v>
      </c>
      <c r="N622" s="37">
        <v>4</v>
      </c>
      <c r="O622" s="45"/>
      <c r="P622" s="46"/>
      <c r="Q622" s="47"/>
      <c r="R622" s="38" t="s">
        <v>751</v>
      </c>
      <c r="S622" s="38"/>
      <c r="T622" s="48"/>
      <c r="U622" s="49"/>
      <c r="V622" s="49" t="s">
        <v>1100</v>
      </c>
      <c r="W622" s="34">
        <v>2000</v>
      </c>
      <c r="X622" s="35">
        <v>1</v>
      </c>
      <c r="Y622" s="44">
        <v>0</v>
      </c>
      <c r="Z622" s="34">
        <v>2000</v>
      </c>
    </row>
    <row r="623" spans="1:26" s="1" customFormat="1" ht="11.25" hidden="1" customHeight="1" outlineLevel="3">
      <c r="A623" s="434" t="s">
        <v>588</v>
      </c>
      <c r="B623" s="434"/>
      <c r="C623" s="434"/>
      <c r="D623" s="434"/>
      <c r="E623" s="434"/>
      <c r="F623" s="434"/>
      <c r="G623" s="434"/>
      <c r="H623" s="434"/>
      <c r="I623" s="434"/>
      <c r="J623" s="434"/>
      <c r="K623" s="434"/>
      <c r="L623" s="434"/>
      <c r="M623" s="434"/>
      <c r="N623" s="434"/>
      <c r="O623" s="434"/>
      <c r="P623" s="434"/>
      <c r="Q623" s="434"/>
      <c r="R623" s="434"/>
      <c r="S623" s="434"/>
      <c r="T623" s="434"/>
      <c r="U623" s="434"/>
      <c r="V623" s="434"/>
      <c r="W623" s="34">
        <v>1620</v>
      </c>
      <c r="X623" s="35">
        <v>1</v>
      </c>
      <c r="Y623" s="44">
        <v>0</v>
      </c>
      <c r="Z623" s="34">
        <v>1620</v>
      </c>
    </row>
    <row r="624" spans="1:26" s="1" customFormat="1" ht="11.25" hidden="1" customHeight="1" outlineLevel="4">
      <c r="A624" s="435" t="s">
        <v>589</v>
      </c>
      <c r="B624" s="435"/>
      <c r="C624" s="435"/>
      <c r="D624" s="435"/>
      <c r="E624" s="435"/>
      <c r="F624" s="435"/>
      <c r="G624" s="435"/>
      <c r="H624" s="435"/>
      <c r="I624" s="435"/>
      <c r="J624" s="435"/>
      <c r="K624" s="435"/>
      <c r="L624" s="435"/>
      <c r="M624" s="435"/>
      <c r="N624" s="435"/>
      <c r="O624" s="435"/>
      <c r="P624" s="435"/>
      <c r="Q624" s="435"/>
      <c r="R624" s="435"/>
      <c r="S624" s="435"/>
      <c r="T624" s="435"/>
      <c r="U624" s="435"/>
      <c r="V624" s="435"/>
      <c r="W624" s="34">
        <v>1620</v>
      </c>
      <c r="X624" s="35">
        <v>1</v>
      </c>
      <c r="Y624" s="44">
        <v>0</v>
      </c>
      <c r="Z624" s="34">
        <v>1620</v>
      </c>
    </row>
    <row r="625" spans="1:26" s="1" customFormat="1" ht="11.25" hidden="1" customHeight="1" outlineLevel="5">
      <c r="A625" s="436">
        <v>326</v>
      </c>
      <c r="B625" s="436"/>
      <c r="C625" s="437" t="s">
        <v>1114</v>
      </c>
      <c r="D625" s="437"/>
      <c r="E625" s="437"/>
      <c r="F625" s="437"/>
      <c r="G625" s="437"/>
      <c r="H625" s="437"/>
      <c r="I625" s="45"/>
      <c r="J625" s="46"/>
      <c r="K625" s="46"/>
      <c r="L625" s="47"/>
      <c r="M625" s="36" t="s">
        <v>1115</v>
      </c>
      <c r="N625" s="37">
        <v>4</v>
      </c>
      <c r="O625" s="45"/>
      <c r="P625" s="46"/>
      <c r="Q625" s="47"/>
      <c r="R625" s="38" t="s">
        <v>483</v>
      </c>
      <c r="S625" s="38"/>
      <c r="T625" s="48"/>
      <c r="U625" s="49"/>
      <c r="V625" s="49" t="s">
        <v>1100</v>
      </c>
      <c r="W625" s="34">
        <v>1620</v>
      </c>
      <c r="X625" s="35">
        <v>1</v>
      </c>
      <c r="Y625" s="44">
        <v>0</v>
      </c>
      <c r="Z625" s="34">
        <v>1620</v>
      </c>
    </row>
    <row r="626" spans="1:26" ht="12.75" customHeight="1" collapsed="1">
      <c r="A626" s="442" t="s">
        <v>1183</v>
      </c>
      <c r="B626" s="442"/>
      <c r="C626" s="442"/>
      <c r="D626" s="442"/>
      <c r="E626" s="442"/>
      <c r="F626" s="442"/>
      <c r="G626" s="442"/>
      <c r="H626" s="442"/>
      <c r="I626" s="442"/>
      <c r="J626" s="442"/>
      <c r="K626" s="442"/>
      <c r="L626" s="442"/>
      <c r="M626" s="442"/>
      <c r="N626" s="442"/>
      <c r="O626" s="442"/>
      <c r="P626" s="442"/>
      <c r="Q626" s="442"/>
      <c r="R626" s="442"/>
      <c r="S626" s="442"/>
      <c r="T626" s="442"/>
      <c r="U626" s="442"/>
      <c r="V626" s="442"/>
      <c r="W626" s="28">
        <v>622976.17000000004</v>
      </c>
      <c r="X626" s="29">
        <v>966</v>
      </c>
      <c r="Y626" s="41">
        <v>0</v>
      </c>
      <c r="Z626" s="28">
        <v>622976.17000000004</v>
      </c>
    </row>
    <row r="627" spans="1:26" ht="11.25" customHeight="1" outlineLevel="1" collapsed="1">
      <c r="A627" s="440">
        <v>2</v>
      </c>
      <c r="B627" s="440"/>
      <c r="C627" s="440"/>
      <c r="D627" s="440"/>
      <c r="E627" s="440"/>
      <c r="F627" s="440"/>
      <c r="G627" s="440"/>
      <c r="H627" s="440"/>
      <c r="I627" s="440"/>
      <c r="J627" s="440"/>
      <c r="K627" s="440"/>
      <c r="L627" s="440"/>
      <c r="M627" s="440"/>
      <c r="N627" s="440"/>
      <c r="O627" s="440"/>
      <c r="P627" s="440"/>
      <c r="Q627" s="440"/>
      <c r="R627" s="440"/>
      <c r="S627" s="440"/>
      <c r="T627" s="440"/>
      <c r="U627" s="440"/>
      <c r="V627" s="440"/>
      <c r="W627" s="30">
        <v>35701.51</v>
      </c>
      <c r="X627" s="31">
        <v>27</v>
      </c>
      <c r="Y627" s="42">
        <v>0</v>
      </c>
      <c r="Z627" s="30">
        <v>35701.51</v>
      </c>
    </row>
    <row r="628" spans="1:26" s="1" customFormat="1" ht="11.25" hidden="1" customHeight="1" outlineLevel="2">
      <c r="A628" s="441"/>
      <c r="B628" s="441"/>
      <c r="C628" s="441"/>
      <c r="D628" s="441"/>
      <c r="E628" s="441"/>
      <c r="F628" s="441"/>
      <c r="G628" s="441"/>
      <c r="H628" s="441"/>
      <c r="I628" s="441"/>
      <c r="J628" s="441"/>
      <c r="K628" s="441"/>
      <c r="L628" s="441"/>
      <c r="M628" s="441"/>
      <c r="N628" s="441"/>
      <c r="O628" s="441"/>
      <c r="P628" s="441"/>
      <c r="Q628" s="441"/>
      <c r="R628" s="441"/>
      <c r="S628" s="441"/>
      <c r="T628" s="441"/>
      <c r="U628" s="441"/>
      <c r="V628" s="441"/>
      <c r="W628" s="32">
        <v>35701.51</v>
      </c>
      <c r="X628" s="33">
        <v>27</v>
      </c>
      <c r="Y628" s="43">
        <v>0</v>
      </c>
      <c r="Z628" s="32">
        <v>35701.51</v>
      </c>
    </row>
    <row r="629" spans="1:26" s="1" customFormat="1" ht="11.25" hidden="1" customHeight="1" outlineLevel="3">
      <c r="A629" s="434" t="s">
        <v>957</v>
      </c>
      <c r="B629" s="434"/>
      <c r="C629" s="434"/>
      <c r="D629" s="434"/>
      <c r="E629" s="434"/>
      <c r="F629" s="434"/>
      <c r="G629" s="434"/>
      <c r="H629" s="434"/>
      <c r="I629" s="434"/>
      <c r="J629" s="434"/>
      <c r="K629" s="434"/>
      <c r="L629" s="434"/>
      <c r="M629" s="434"/>
      <c r="N629" s="434"/>
      <c r="O629" s="434"/>
      <c r="P629" s="434"/>
      <c r="Q629" s="434"/>
      <c r="R629" s="434"/>
      <c r="S629" s="434"/>
      <c r="T629" s="434"/>
      <c r="U629" s="434"/>
      <c r="V629" s="434"/>
      <c r="W629" s="34">
        <v>1519.8</v>
      </c>
      <c r="X629" s="35">
        <v>1</v>
      </c>
      <c r="Y629" s="44">
        <v>0</v>
      </c>
      <c r="Z629" s="34">
        <v>1519.8</v>
      </c>
    </row>
    <row r="630" spans="1:26" s="1" customFormat="1" ht="11.25" hidden="1" customHeight="1" outlineLevel="4">
      <c r="A630" s="435" t="s">
        <v>489</v>
      </c>
      <c r="B630" s="435"/>
      <c r="C630" s="435"/>
      <c r="D630" s="435"/>
      <c r="E630" s="435"/>
      <c r="F630" s="435"/>
      <c r="G630" s="435"/>
      <c r="H630" s="435"/>
      <c r="I630" s="435"/>
      <c r="J630" s="435"/>
      <c r="K630" s="435"/>
      <c r="L630" s="435"/>
      <c r="M630" s="435"/>
      <c r="N630" s="435"/>
      <c r="O630" s="435"/>
      <c r="P630" s="435"/>
      <c r="Q630" s="435"/>
      <c r="R630" s="435"/>
      <c r="S630" s="435"/>
      <c r="T630" s="435"/>
      <c r="U630" s="435"/>
      <c r="V630" s="435"/>
      <c r="W630" s="34">
        <v>1519.8</v>
      </c>
      <c r="X630" s="35">
        <v>1</v>
      </c>
      <c r="Y630" s="44">
        <v>0</v>
      </c>
      <c r="Z630" s="34">
        <v>1519.8</v>
      </c>
    </row>
    <row r="631" spans="1:26" s="1" customFormat="1" ht="11.25" hidden="1" customHeight="1" outlineLevel="5">
      <c r="A631" s="436">
        <v>327</v>
      </c>
      <c r="B631" s="436"/>
      <c r="C631" s="437" t="s">
        <v>1184</v>
      </c>
      <c r="D631" s="437"/>
      <c r="E631" s="437"/>
      <c r="F631" s="437"/>
      <c r="G631" s="437"/>
      <c r="H631" s="437"/>
      <c r="I631" s="45"/>
      <c r="J631" s="46"/>
      <c r="K631" s="46"/>
      <c r="L631" s="47"/>
      <c r="M631" s="36" t="s">
        <v>1185</v>
      </c>
      <c r="N631" s="37">
        <v>4</v>
      </c>
      <c r="O631" s="45"/>
      <c r="P631" s="46"/>
      <c r="Q631" s="47"/>
      <c r="R631" s="38" t="s">
        <v>1186</v>
      </c>
      <c r="S631" s="38"/>
      <c r="T631" s="48"/>
      <c r="U631" s="49"/>
      <c r="V631" s="49" t="s">
        <v>1100</v>
      </c>
      <c r="W631" s="34">
        <v>1519.8</v>
      </c>
      <c r="X631" s="35">
        <v>1</v>
      </c>
      <c r="Y631" s="44">
        <v>0</v>
      </c>
      <c r="Z631" s="34">
        <v>1519.8</v>
      </c>
    </row>
    <row r="632" spans="1:26" s="1" customFormat="1" ht="11.25" hidden="1" customHeight="1" outlineLevel="3">
      <c r="A632" s="434" t="s">
        <v>488</v>
      </c>
      <c r="B632" s="434"/>
      <c r="C632" s="434"/>
      <c r="D632" s="434"/>
      <c r="E632" s="434"/>
      <c r="F632" s="434"/>
      <c r="G632" s="434"/>
      <c r="H632" s="434"/>
      <c r="I632" s="434"/>
      <c r="J632" s="434"/>
      <c r="K632" s="434"/>
      <c r="L632" s="434"/>
      <c r="M632" s="434"/>
      <c r="N632" s="434"/>
      <c r="O632" s="434"/>
      <c r="P632" s="434"/>
      <c r="Q632" s="434"/>
      <c r="R632" s="434"/>
      <c r="S632" s="434"/>
      <c r="T632" s="434"/>
      <c r="U632" s="434"/>
      <c r="V632" s="434"/>
      <c r="W632" s="34">
        <v>2152.1999999999998</v>
      </c>
      <c r="X632" s="35">
        <v>1</v>
      </c>
      <c r="Y632" s="44">
        <v>0</v>
      </c>
      <c r="Z632" s="34">
        <v>2152.1999999999998</v>
      </c>
    </row>
    <row r="633" spans="1:26" s="1" customFormat="1" ht="11.25" hidden="1" customHeight="1" outlineLevel="4">
      <c r="A633" s="435" t="s">
        <v>489</v>
      </c>
      <c r="B633" s="435"/>
      <c r="C633" s="435"/>
      <c r="D633" s="435"/>
      <c r="E633" s="435"/>
      <c r="F633" s="435"/>
      <c r="G633" s="435"/>
      <c r="H633" s="435"/>
      <c r="I633" s="435"/>
      <c r="J633" s="435"/>
      <c r="K633" s="435"/>
      <c r="L633" s="435"/>
      <c r="M633" s="435"/>
      <c r="N633" s="435"/>
      <c r="O633" s="435"/>
      <c r="P633" s="435"/>
      <c r="Q633" s="435"/>
      <c r="R633" s="435"/>
      <c r="S633" s="435"/>
      <c r="T633" s="435"/>
      <c r="U633" s="435"/>
      <c r="V633" s="435"/>
      <c r="W633" s="34">
        <v>2152.1999999999998</v>
      </c>
      <c r="X633" s="35">
        <v>1</v>
      </c>
      <c r="Y633" s="44">
        <v>0</v>
      </c>
      <c r="Z633" s="34">
        <v>2152.1999999999998</v>
      </c>
    </row>
    <row r="634" spans="1:26" s="1" customFormat="1" ht="11.25" hidden="1" customHeight="1" outlineLevel="5">
      <c r="A634" s="436">
        <v>328</v>
      </c>
      <c r="B634" s="436"/>
      <c r="C634" s="437" t="s">
        <v>1187</v>
      </c>
      <c r="D634" s="437"/>
      <c r="E634" s="437"/>
      <c r="F634" s="437"/>
      <c r="G634" s="437"/>
      <c r="H634" s="437"/>
      <c r="I634" s="45"/>
      <c r="J634" s="46"/>
      <c r="K634" s="46"/>
      <c r="L634" s="47"/>
      <c r="M634" s="36" t="s">
        <v>691</v>
      </c>
      <c r="N634" s="37">
        <v>4</v>
      </c>
      <c r="O634" s="45"/>
      <c r="P634" s="46"/>
      <c r="Q634" s="47"/>
      <c r="R634" s="38" t="s">
        <v>1186</v>
      </c>
      <c r="S634" s="38"/>
      <c r="T634" s="48"/>
      <c r="U634" s="49"/>
      <c r="V634" s="49" t="s">
        <v>1100</v>
      </c>
      <c r="W634" s="34">
        <v>2152.1999999999998</v>
      </c>
      <c r="X634" s="35">
        <v>1</v>
      </c>
      <c r="Y634" s="44">
        <v>0</v>
      </c>
      <c r="Z634" s="34">
        <v>2152.1999999999998</v>
      </c>
    </row>
    <row r="635" spans="1:26" s="1" customFormat="1" ht="11.25" hidden="1" customHeight="1" outlineLevel="3">
      <c r="A635" s="434" t="s">
        <v>453</v>
      </c>
      <c r="B635" s="434"/>
      <c r="C635" s="434"/>
      <c r="D635" s="434"/>
      <c r="E635" s="434"/>
      <c r="F635" s="434"/>
      <c r="G635" s="434"/>
      <c r="H635" s="434"/>
      <c r="I635" s="434"/>
      <c r="J635" s="434"/>
      <c r="K635" s="434"/>
      <c r="L635" s="434"/>
      <c r="M635" s="434"/>
      <c r="N635" s="434"/>
      <c r="O635" s="434"/>
      <c r="P635" s="434"/>
      <c r="Q635" s="434"/>
      <c r="R635" s="434"/>
      <c r="S635" s="434"/>
      <c r="T635" s="434"/>
      <c r="U635" s="434"/>
      <c r="V635" s="434"/>
      <c r="W635" s="34">
        <v>11890.71</v>
      </c>
      <c r="X635" s="35">
        <v>6</v>
      </c>
      <c r="Y635" s="44">
        <v>0</v>
      </c>
      <c r="Z635" s="34">
        <v>11890.71</v>
      </c>
    </row>
    <row r="636" spans="1:26" s="1" customFormat="1" ht="11.25" hidden="1" customHeight="1" outlineLevel="4">
      <c r="A636" s="435" t="s">
        <v>454</v>
      </c>
      <c r="B636" s="435"/>
      <c r="C636" s="435"/>
      <c r="D636" s="435"/>
      <c r="E636" s="435"/>
      <c r="F636" s="435"/>
      <c r="G636" s="435"/>
      <c r="H636" s="435"/>
      <c r="I636" s="435"/>
      <c r="J636" s="435"/>
      <c r="K636" s="435"/>
      <c r="L636" s="435"/>
      <c r="M636" s="435"/>
      <c r="N636" s="435"/>
      <c r="O636" s="435"/>
      <c r="P636" s="435"/>
      <c r="Q636" s="435"/>
      <c r="R636" s="435"/>
      <c r="S636" s="435"/>
      <c r="T636" s="435"/>
      <c r="U636" s="435"/>
      <c r="V636" s="435"/>
      <c r="W636" s="34">
        <v>11890.71</v>
      </c>
      <c r="X636" s="35">
        <v>6</v>
      </c>
      <c r="Y636" s="44">
        <v>0</v>
      </c>
      <c r="Z636" s="34">
        <v>11890.71</v>
      </c>
    </row>
    <row r="637" spans="1:26" s="1" customFormat="1" ht="11.25" hidden="1" customHeight="1" outlineLevel="5">
      <c r="A637" s="436">
        <v>329</v>
      </c>
      <c r="B637" s="436"/>
      <c r="C637" s="437" t="s">
        <v>1188</v>
      </c>
      <c r="D637" s="437"/>
      <c r="E637" s="437"/>
      <c r="F637" s="437"/>
      <c r="G637" s="437"/>
      <c r="H637" s="437"/>
      <c r="I637" s="45"/>
      <c r="J637" s="46"/>
      <c r="K637" s="46"/>
      <c r="L637" s="47"/>
      <c r="M637" s="36" t="s">
        <v>702</v>
      </c>
      <c r="N637" s="37">
        <v>4</v>
      </c>
      <c r="O637" s="45"/>
      <c r="P637" s="46"/>
      <c r="Q637" s="47"/>
      <c r="R637" s="38" t="s">
        <v>1186</v>
      </c>
      <c r="S637" s="38"/>
      <c r="T637" s="48"/>
      <c r="U637" s="49"/>
      <c r="V637" s="49" t="s">
        <v>1100</v>
      </c>
      <c r="W637" s="34">
        <v>1693.2</v>
      </c>
      <c r="X637" s="35">
        <v>1</v>
      </c>
      <c r="Y637" s="44">
        <v>0</v>
      </c>
      <c r="Z637" s="34">
        <v>1693.2</v>
      </c>
    </row>
    <row r="638" spans="1:26" s="1" customFormat="1" ht="11.25" hidden="1" customHeight="1" outlineLevel="5">
      <c r="A638" s="436">
        <v>330</v>
      </c>
      <c r="B638" s="436"/>
      <c r="C638" s="437" t="s">
        <v>1189</v>
      </c>
      <c r="D638" s="437"/>
      <c r="E638" s="437"/>
      <c r="F638" s="437"/>
      <c r="G638" s="437"/>
      <c r="H638" s="437"/>
      <c r="I638" s="45"/>
      <c r="J638" s="46"/>
      <c r="K638" s="46"/>
      <c r="L638" s="47"/>
      <c r="M638" s="36" t="s">
        <v>1190</v>
      </c>
      <c r="N638" s="37">
        <v>3</v>
      </c>
      <c r="O638" s="45"/>
      <c r="P638" s="46"/>
      <c r="Q638" s="47"/>
      <c r="R638" s="38" t="s">
        <v>1191</v>
      </c>
      <c r="S638" s="38"/>
      <c r="T638" s="48"/>
      <c r="U638" s="49"/>
      <c r="V638" s="49" t="s">
        <v>1100</v>
      </c>
      <c r="W638" s="34">
        <v>1597.51</v>
      </c>
      <c r="X638" s="35">
        <v>1</v>
      </c>
      <c r="Y638" s="44">
        <v>0</v>
      </c>
      <c r="Z638" s="34">
        <v>1597.51</v>
      </c>
    </row>
    <row r="639" spans="1:26" s="1" customFormat="1" ht="11.25" hidden="1" customHeight="1" outlineLevel="5">
      <c r="A639" s="436">
        <v>331</v>
      </c>
      <c r="B639" s="436"/>
      <c r="C639" s="437" t="s">
        <v>1192</v>
      </c>
      <c r="D639" s="437"/>
      <c r="E639" s="437"/>
      <c r="F639" s="437"/>
      <c r="G639" s="437"/>
      <c r="H639" s="437"/>
      <c r="I639" s="45"/>
      <c r="J639" s="46"/>
      <c r="K639" s="46"/>
      <c r="L639" s="47"/>
      <c r="M639" s="36" t="s">
        <v>1193</v>
      </c>
      <c r="N639" s="37">
        <v>3</v>
      </c>
      <c r="O639" s="45"/>
      <c r="P639" s="46"/>
      <c r="Q639" s="47"/>
      <c r="R639" s="38" t="s">
        <v>1194</v>
      </c>
      <c r="S639" s="38"/>
      <c r="T639" s="48"/>
      <c r="U639" s="49"/>
      <c r="V639" s="49" t="s">
        <v>1100</v>
      </c>
      <c r="W639" s="34">
        <v>8600</v>
      </c>
      <c r="X639" s="35">
        <v>4</v>
      </c>
      <c r="Y639" s="44">
        <v>0</v>
      </c>
      <c r="Z639" s="34">
        <v>8600</v>
      </c>
    </row>
    <row r="640" spans="1:26" s="1" customFormat="1" ht="11.25" hidden="1" customHeight="1" outlineLevel="3">
      <c r="A640" s="434" t="s">
        <v>508</v>
      </c>
      <c r="B640" s="434"/>
      <c r="C640" s="434"/>
      <c r="D640" s="434"/>
      <c r="E640" s="434"/>
      <c r="F640" s="434"/>
      <c r="G640" s="434"/>
      <c r="H640" s="434"/>
      <c r="I640" s="434"/>
      <c r="J640" s="434"/>
      <c r="K640" s="434"/>
      <c r="L640" s="434"/>
      <c r="M640" s="434"/>
      <c r="N640" s="434"/>
      <c r="O640" s="434"/>
      <c r="P640" s="434"/>
      <c r="Q640" s="434"/>
      <c r="R640" s="434"/>
      <c r="S640" s="434"/>
      <c r="T640" s="434"/>
      <c r="U640" s="434"/>
      <c r="V640" s="434"/>
      <c r="W640" s="34">
        <v>3333.8</v>
      </c>
      <c r="X640" s="35">
        <v>3</v>
      </c>
      <c r="Y640" s="44">
        <v>0</v>
      </c>
      <c r="Z640" s="34">
        <v>3333.8</v>
      </c>
    </row>
    <row r="641" spans="1:26" s="1" customFormat="1" ht="11.25" hidden="1" customHeight="1" outlineLevel="4">
      <c r="A641" s="435" t="s">
        <v>489</v>
      </c>
      <c r="B641" s="435"/>
      <c r="C641" s="435"/>
      <c r="D641" s="435"/>
      <c r="E641" s="435"/>
      <c r="F641" s="435"/>
      <c r="G641" s="435"/>
      <c r="H641" s="435"/>
      <c r="I641" s="435"/>
      <c r="J641" s="435"/>
      <c r="K641" s="435"/>
      <c r="L641" s="435"/>
      <c r="M641" s="435"/>
      <c r="N641" s="435"/>
      <c r="O641" s="435"/>
      <c r="P641" s="435"/>
      <c r="Q641" s="435"/>
      <c r="R641" s="435"/>
      <c r="S641" s="435"/>
      <c r="T641" s="435"/>
      <c r="U641" s="435"/>
      <c r="V641" s="435"/>
      <c r="W641" s="34">
        <v>3333.8</v>
      </c>
      <c r="X641" s="35">
        <v>3</v>
      </c>
      <c r="Y641" s="44">
        <v>0</v>
      </c>
      <c r="Z641" s="34">
        <v>3333.8</v>
      </c>
    </row>
    <row r="642" spans="1:26" s="1" customFormat="1" ht="11.25" hidden="1" customHeight="1" outlineLevel="5">
      <c r="A642" s="436">
        <v>332</v>
      </c>
      <c r="B642" s="436"/>
      <c r="C642" s="437" t="s">
        <v>1195</v>
      </c>
      <c r="D642" s="437"/>
      <c r="E642" s="437"/>
      <c r="F642" s="437"/>
      <c r="G642" s="437"/>
      <c r="H642" s="437"/>
      <c r="I642" s="45"/>
      <c r="J642" s="46"/>
      <c r="K642" s="46"/>
      <c r="L642" s="47"/>
      <c r="M642" s="36" t="s">
        <v>706</v>
      </c>
      <c r="N642" s="37">
        <v>4</v>
      </c>
      <c r="O642" s="45"/>
      <c r="P642" s="46"/>
      <c r="Q642" s="47"/>
      <c r="R642" s="38" t="s">
        <v>1191</v>
      </c>
      <c r="S642" s="38"/>
      <c r="T642" s="48"/>
      <c r="U642" s="49"/>
      <c r="V642" s="49" t="s">
        <v>1100</v>
      </c>
      <c r="W642" s="44">
        <v>791.8</v>
      </c>
      <c r="X642" s="35">
        <v>1</v>
      </c>
      <c r="Y642" s="44">
        <v>0</v>
      </c>
      <c r="Z642" s="44">
        <v>791.8</v>
      </c>
    </row>
    <row r="643" spans="1:26" s="1" customFormat="1" ht="11.25" hidden="1" customHeight="1" outlineLevel="5">
      <c r="A643" s="436">
        <v>333</v>
      </c>
      <c r="B643" s="436"/>
      <c r="C643" s="437" t="s">
        <v>1196</v>
      </c>
      <c r="D643" s="437"/>
      <c r="E643" s="437"/>
      <c r="F643" s="437"/>
      <c r="G643" s="437"/>
      <c r="H643" s="437"/>
      <c r="I643" s="437" t="s">
        <v>1197</v>
      </c>
      <c r="J643" s="437"/>
      <c r="K643" s="437"/>
      <c r="L643" s="437"/>
      <c r="M643" s="36" t="s">
        <v>1198</v>
      </c>
      <c r="N643" s="37">
        <v>4</v>
      </c>
      <c r="O643" s="45"/>
      <c r="P643" s="46"/>
      <c r="Q643" s="47"/>
      <c r="R643" s="38" t="s">
        <v>935</v>
      </c>
      <c r="S643" s="38"/>
      <c r="T643" s="48"/>
      <c r="U643" s="49"/>
      <c r="V643" s="49" t="s">
        <v>1100</v>
      </c>
      <c r="W643" s="34">
        <v>1271</v>
      </c>
      <c r="X643" s="35">
        <v>1</v>
      </c>
      <c r="Y643" s="44">
        <v>0</v>
      </c>
      <c r="Z643" s="34">
        <v>1271</v>
      </c>
    </row>
    <row r="644" spans="1:26" s="1" customFormat="1" ht="11.25" hidden="1" customHeight="1" outlineLevel="5">
      <c r="A644" s="436">
        <v>334</v>
      </c>
      <c r="B644" s="436"/>
      <c r="C644" s="437" t="s">
        <v>1196</v>
      </c>
      <c r="D644" s="437"/>
      <c r="E644" s="437"/>
      <c r="F644" s="437"/>
      <c r="G644" s="437"/>
      <c r="H644" s="437"/>
      <c r="I644" s="437" t="s">
        <v>1199</v>
      </c>
      <c r="J644" s="437"/>
      <c r="K644" s="437"/>
      <c r="L644" s="437"/>
      <c r="M644" s="36" t="s">
        <v>1198</v>
      </c>
      <c r="N644" s="37">
        <v>4</v>
      </c>
      <c r="O644" s="45"/>
      <c r="P644" s="46"/>
      <c r="Q644" s="47"/>
      <c r="R644" s="38" t="s">
        <v>935</v>
      </c>
      <c r="S644" s="38"/>
      <c r="T644" s="48"/>
      <c r="U644" s="49"/>
      <c r="V644" s="49" t="s">
        <v>1100</v>
      </c>
      <c r="W644" s="34">
        <v>1271</v>
      </c>
      <c r="X644" s="35">
        <v>1</v>
      </c>
      <c r="Y644" s="44">
        <v>0</v>
      </c>
      <c r="Z644" s="34">
        <v>1271</v>
      </c>
    </row>
    <row r="645" spans="1:26" s="1" customFormat="1" ht="11.25" hidden="1" customHeight="1" outlineLevel="3">
      <c r="A645" s="434" t="s">
        <v>798</v>
      </c>
      <c r="B645" s="434"/>
      <c r="C645" s="434"/>
      <c r="D645" s="434"/>
      <c r="E645" s="434"/>
      <c r="F645" s="434"/>
      <c r="G645" s="434"/>
      <c r="H645" s="434"/>
      <c r="I645" s="434"/>
      <c r="J645" s="434"/>
      <c r="K645" s="434"/>
      <c r="L645" s="434"/>
      <c r="M645" s="434"/>
      <c r="N645" s="434"/>
      <c r="O645" s="434"/>
      <c r="P645" s="434"/>
      <c r="Q645" s="434"/>
      <c r="R645" s="434"/>
      <c r="S645" s="434"/>
      <c r="T645" s="434"/>
      <c r="U645" s="434"/>
      <c r="V645" s="434"/>
      <c r="W645" s="34">
        <v>2048</v>
      </c>
      <c r="X645" s="35">
        <v>1</v>
      </c>
      <c r="Y645" s="44">
        <v>0</v>
      </c>
      <c r="Z645" s="34">
        <v>2048</v>
      </c>
    </row>
    <row r="646" spans="1:26" s="1" customFormat="1" ht="11.25" hidden="1" customHeight="1" outlineLevel="4">
      <c r="A646" s="435" t="s">
        <v>489</v>
      </c>
      <c r="B646" s="435"/>
      <c r="C646" s="435"/>
      <c r="D646" s="435"/>
      <c r="E646" s="435"/>
      <c r="F646" s="435"/>
      <c r="G646" s="435"/>
      <c r="H646" s="435"/>
      <c r="I646" s="435"/>
      <c r="J646" s="435"/>
      <c r="K646" s="435"/>
      <c r="L646" s="435"/>
      <c r="M646" s="435"/>
      <c r="N646" s="435"/>
      <c r="O646" s="435"/>
      <c r="P646" s="435"/>
      <c r="Q646" s="435"/>
      <c r="R646" s="435"/>
      <c r="S646" s="435"/>
      <c r="T646" s="435"/>
      <c r="U646" s="435"/>
      <c r="V646" s="435"/>
      <c r="W646" s="34">
        <v>2048</v>
      </c>
      <c r="X646" s="35">
        <v>1</v>
      </c>
      <c r="Y646" s="44">
        <v>0</v>
      </c>
      <c r="Z646" s="34">
        <v>2048</v>
      </c>
    </row>
    <row r="647" spans="1:26" s="1" customFormat="1" ht="11.25" hidden="1" customHeight="1" outlineLevel="5">
      <c r="A647" s="436">
        <v>335</v>
      </c>
      <c r="B647" s="436"/>
      <c r="C647" s="437" t="s">
        <v>708</v>
      </c>
      <c r="D647" s="437"/>
      <c r="E647" s="437"/>
      <c r="F647" s="437"/>
      <c r="G647" s="437"/>
      <c r="H647" s="437"/>
      <c r="I647" s="45"/>
      <c r="J647" s="46"/>
      <c r="K647" s="46"/>
      <c r="L647" s="47"/>
      <c r="M647" s="36" t="s">
        <v>710</v>
      </c>
      <c r="N647" s="37">
        <v>4</v>
      </c>
      <c r="O647" s="45"/>
      <c r="P647" s="46"/>
      <c r="Q647" s="47"/>
      <c r="R647" s="38" t="s">
        <v>935</v>
      </c>
      <c r="S647" s="38"/>
      <c r="T647" s="48"/>
      <c r="U647" s="49"/>
      <c r="V647" s="49" t="s">
        <v>1100</v>
      </c>
      <c r="W647" s="34">
        <v>2048</v>
      </c>
      <c r="X647" s="35">
        <v>1</v>
      </c>
      <c r="Y647" s="44">
        <v>0</v>
      </c>
      <c r="Z647" s="34">
        <v>2048</v>
      </c>
    </row>
    <row r="648" spans="1:26" s="1" customFormat="1" ht="11.25" hidden="1" customHeight="1" outlineLevel="3">
      <c r="A648" s="434" t="s">
        <v>567</v>
      </c>
      <c r="B648" s="434"/>
      <c r="C648" s="434"/>
      <c r="D648" s="434"/>
      <c r="E648" s="434"/>
      <c r="F648" s="434"/>
      <c r="G648" s="434"/>
      <c r="H648" s="434"/>
      <c r="I648" s="434"/>
      <c r="J648" s="434"/>
      <c r="K648" s="434"/>
      <c r="L648" s="434"/>
      <c r="M648" s="434"/>
      <c r="N648" s="434"/>
      <c r="O648" s="434"/>
      <c r="P648" s="434"/>
      <c r="Q648" s="434"/>
      <c r="R648" s="434"/>
      <c r="S648" s="434"/>
      <c r="T648" s="434"/>
      <c r="U648" s="434"/>
      <c r="V648" s="434"/>
      <c r="W648" s="34">
        <v>9224</v>
      </c>
      <c r="X648" s="35">
        <v>11</v>
      </c>
      <c r="Y648" s="44">
        <v>0</v>
      </c>
      <c r="Z648" s="34">
        <v>9224</v>
      </c>
    </row>
    <row r="649" spans="1:26" s="1" customFormat="1" ht="11.25" hidden="1" customHeight="1" outlineLevel="4">
      <c r="A649" s="435" t="s">
        <v>568</v>
      </c>
      <c r="B649" s="435"/>
      <c r="C649" s="435"/>
      <c r="D649" s="435"/>
      <c r="E649" s="435"/>
      <c r="F649" s="435"/>
      <c r="G649" s="435"/>
      <c r="H649" s="435"/>
      <c r="I649" s="435"/>
      <c r="J649" s="435"/>
      <c r="K649" s="435"/>
      <c r="L649" s="435"/>
      <c r="M649" s="435"/>
      <c r="N649" s="435"/>
      <c r="O649" s="435"/>
      <c r="P649" s="435"/>
      <c r="Q649" s="435"/>
      <c r="R649" s="435"/>
      <c r="S649" s="435"/>
      <c r="T649" s="435"/>
      <c r="U649" s="435"/>
      <c r="V649" s="435"/>
      <c r="W649" s="34">
        <v>9224</v>
      </c>
      <c r="X649" s="35">
        <v>11</v>
      </c>
      <c r="Y649" s="44">
        <v>0</v>
      </c>
      <c r="Z649" s="34">
        <v>9224</v>
      </c>
    </row>
    <row r="650" spans="1:26" s="1" customFormat="1" ht="11.25" hidden="1" customHeight="1" outlineLevel="5">
      <c r="A650" s="436">
        <v>336</v>
      </c>
      <c r="B650" s="436"/>
      <c r="C650" s="437" t="s">
        <v>1200</v>
      </c>
      <c r="D650" s="437"/>
      <c r="E650" s="437"/>
      <c r="F650" s="437"/>
      <c r="G650" s="437"/>
      <c r="H650" s="437"/>
      <c r="I650" s="45"/>
      <c r="J650" s="46"/>
      <c r="K650" s="46"/>
      <c r="L650" s="47"/>
      <c r="M650" s="36" t="s">
        <v>1201</v>
      </c>
      <c r="N650" s="37">
        <v>4</v>
      </c>
      <c r="O650" s="45"/>
      <c r="P650" s="46"/>
      <c r="Q650" s="47"/>
      <c r="R650" s="38" t="s">
        <v>935</v>
      </c>
      <c r="S650" s="38"/>
      <c r="T650" s="48"/>
      <c r="U650" s="49"/>
      <c r="V650" s="49" t="s">
        <v>1100</v>
      </c>
      <c r="W650" s="34">
        <v>1530</v>
      </c>
      <c r="X650" s="35">
        <v>1</v>
      </c>
      <c r="Y650" s="44">
        <v>0</v>
      </c>
      <c r="Z650" s="34">
        <v>1530</v>
      </c>
    </row>
    <row r="651" spans="1:26" s="1" customFormat="1" ht="11.25" hidden="1" customHeight="1" outlineLevel="5">
      <c r="A651" s="436">
        <v>337</v>
      </c>
      <c r="B651" s="436"/>
      <c r="C651" s="437" t="s">
        <v>1202</v>
      </c>
      <c r="D651" s="437"/>
      <c r="E651" s="437"/>
      <c r="F651" s="437"/>
      <c r="G651" s="437"/>
      <c r="H651" s="437"/>
      <c r="I651" s="45"/>
      <c r="J651" s="46"/>
      <c r="K651" s="46"/>
      <c r="L651" s="47"/>
      <c r="M651" s="36" t="s">
        <v>1203</v>
      </c>
      <c r="N651" s="37">
        <v>4</v>
      </c>
      <c r="O651" s="45"/>
      <c r="P651" s="46"/>
      <c r="Q651" s="47"/>
      <c r="R651" s="38" t="s">
        <v>935</v>
      </c>
      <c r="S651" s="38"/>
      <c r="T651" s="48"/>
      <c r="U651" s="49"/>
      <c r="V651" s="49" t="s">
        <v>1100</v>
      </c>
      <c r="W651" s="34">
        <v>5152</v>
      </c>
      <c r="X651" s="35">
        <v>8</v>
      </c>
      <c r="Y651" s="44">
        <v>0</v>
      </c>
      <c r="Z651" s="34">
        <v>5152</v>
      </c>
    </row>
    <row r="652" spans="1:26" s="1" customFormat="1" ht="11.25" hidden="1" customHeight="1" outlineLevel="5">
      <c r="A652" s="436">
        <v>338</v>
      </c>
      <c r="B652" s="436"/>
      <c r="C652" s="437" t="s">
        <v>1196</v>
      </c>
      <c r="D652" s="437"/>
      <c r="E652" s="437"/>
      <c r="F652" s="437"/>
      <c r="G652" s="437"/>
      <c r="H652" s="437"/>
      <c r="I652" s="437" t="s">
        <v>1204</v>
      </c>
      <c r="J652" s="437"/>
      <c r="K652" s="437"/>
      <c r="L652" s="437"/>
      <c r="M652" s="36" t="s">
        <v>1198</v>
      </c>
      <c r="N652" s="37">
        <v>4</v>
      </c>
      <c r="O652" s="45"/>
      <c r="P652" s="46"/>
      <c r="Q652" s="47"/>
      <c r="R652" s="38" t="s">
        <v>935</v>
      </c>
      <c r="S652" s="38"/>
      <c r="T652" s="48"/>
      <c r="U652" s="49"/>
      <c r="V652" s="49" t="s">
        <v>1100</v>
      </c>
      <c r="W652" s="34">
        <v>1271</v>
      </c>
      <c r="X652" s="35">
        <v>1</v>
      </c>
      <c r="Y652" s="44">
        <v>0</v>
      </c>
      <c r="Z652" s="34">
        <v>1271</v>
      </c>
    </row>
    <row r="653" spans="1:26" s="1" customFormat="1" ht="11.25" hidden="1" customHeight="1" outlineLevel="5">
      <c r="A653" s="436">
        <v>339</v>
      </c>
      <c r="B653" s="436"/>
      <c r="C653" s="437" t="s">
        <v>1196</v>
      </c>
      <c r="D653" s="437"/>
      <c r="E653" s="437"/>
      <c r="F653" s="437"/>
      <c r="G653" s="437"/>
      <c r="H653" s="437"/>
      <c r="I653" s="437" t="s">
        <v>1205</v>
      </c>
      <c r="J653" s="437"/>
      <c r="K653" s="437"/>
      <c r="L653" s="437"/>
      <c r="M653" s="36" t="s">
        <v>1198</v>
      </c>
      <c r="N653" s="37">
        <v>4</v>
      </c>
      <c r="O653" s="45"/>
      <c r="P653" s="46"/>
      <c r="Q653" s="47"/>
      <c r="R653" s="38" t="s">
        <v>935</v>
      </c>
      <c r="S653" s="38"/>
      <c r="T653" s="48"/>
      <c r="U653" s="49"/>
      <c r="V653" s="49" t="s">
        <v>1100</v>
      </c>
      <c r="W653" s="34">
        <v>1271</v>
      </c>
      <c r="X653" s="35">
        <v>1</v>
      </c>
      <c r="Y653" s="44">
        <v>0</v>
      </c>
      <c r="Z653" s="34">
        <v>1271</v>
      </c>
    </row>
    <row r="654" spans="1:26" s="1" customFormat="1" ht="11.25" hidden="1" customHeight="1" outlineLevel="3">
      <c r="A654" s="434" t="s">
        <v>571</v>
      </c>
      <c r="B654" s="434"/>
      <c r="C654" s="434"/>
      <c r="D654" s="434"/>
      <c r="E654" s="434"/>
      <c r="F654" s="434"/>
      <c r="G654" s="434"/>
      <c r="H654" s="434"/>
      <c r="I654" s="434"/>
      <c r="J654" s="434"/>
      <c r="K654" s="434"/>
      <c r="L654" s="434"/>
      <c r="M654" s="434"/>
      <c r="N654" s="434"/>
      <c r="O654" s="434"/>
      <c r="P654" s="434"/>
      <c r="Q654" s="434"/>
      <c r="R654" s="434"/>
      <c r="S654" s="434"/>
      <c r="T654" s="434"/>
      <c r="U654" s="434"/>
      <c r="V654" s="434"/>
      <c r="W654" s="44">
        <v>706.2</v>
      </c>
      <c r="X654" s="35">
        <v>1</v>
      </c>
      <c r="Y654" s="44">
        <v>0</v>
      </c>
      <c r="Z654" s="44">
        <v>706.2</v>
      </c>
    </row>
    <row r="655" spans="1:26" s="1" customFormat="1" ht="11.25" hidden="1" customHeight="1" outlineLevel="4">
      <c r="A655" s="435" t="s">
        <v>572</v>
      </c>
      <c r="B655" s="435"/>
      <c r="C655" s="435"/>
      <c r="D655" s="435"/>
      <c r="E655" s="435"/>
      <c r="F655" s="435"/>
      <c r="G655" s="435"/>
      <c r="H655" s="435"/>
      <c r="I655" s="435"/>
      <c r="J655" s="435"/>
      <c r="K655" s="435"/>
      <c r="L655" s="435"/>
      <c r="M655" s="435"/>
      <c r="N655" s="435"/>
      <c r="O655" s="435"/>
      <c r="P655" s="435"/>
      <c r="Q655" s="435"/>
      <c r="R655" s="435"/>
      <c r="S655" s="435"/>
      <c r="T655" s="435"/>
      <c r="U655" s="435"/>
      <c r="V655" s="435"/>
      <c r="W655" s="44">
        <v>706.2</v>
      </c>
      <c r="X655" s="35">
        <v>1</v>
      </c>
      <c r="Y655" s="44">
        <v>0</v>
      </c>
      <c r="Z655" s="44">
        <v>706.2</v>
      </c>
    </row>
    <row r="656" spans="1:26" s="1" customFormat="1" ht="11.25" hidden="1" customHeight="1" outlineLevel="5">
      <c r="A656" s="436">
        <v>340</v>
      </c>
      <c r="B656" s="436"/>
      <c r="C656" s="437" t="s">
        <v>1206</v>
      </c>
      <c r="D656" s="437"/>
      <c r="E656" s="437"/>
      <c r="F656" s="437"/>
      <c r="G656" s="437"/>
      <c r="H656" s="437"/>
      <c r="I656" s="45"/>
      <c r="J656" s="46"/>
      <c r="K656" s="46"/>
      <c r="L656" s="47"/>
      <c r="M656" s="36" t="s">
        <v>1207</v>
      </c>
      <c r="N656" s="37">
        <v>4</v>
      </c>
      <c r="O656" s="45"/>
      <c r="P656" s="46"/>
      <c r="Q656" s="47"/>
      <c r="R656" s="38" t="s">
        <v>1191</v>
      </c>
      <c r="S656" s="38"/>
      <c r="T656" s="48"/>
      <c r="U656" s="49"/>
      <c r="V656" s="49" t="s">
        <v>1100</v>
      </c>
      <c r="W656" s="44">
        <v>706.2</v>
      </c>
      <c r="X656" s="35">
        <v>1</v>
      </c>
      <c r="Y656" s="44">
        <v>0</v>
      </c>
      <c r="Z656" s="44">
        <v>706.2</v>
      </c>
    </row>
    <row r="657" spans="1:26" s="1" customFormat="1" ht="11.25" hidden="1" customHeight="1" outlineLevel="3">
      <c r="A657" s="434" t="s">
        <v>578</v>
      </c>
      <c r="B657" s="434"/>
      <c r="C657" s="434"/>
      <c r="D657" s="434"/>
      <c r="E657" s="434"/>
      <c r="F657" s="434"/>
      <c r="G657" s="434"/>
      <c r="H657" s="434"/>
      <c r="I657" s="434"/>
      <c r="J657" s="434"/>
      <c r="K657" s="434"/>
      <c r="L657" s="434"/>
      <c r="M657" s="434"/>
      <c r="N657" s="434"/>
      <c r="O657" s="434"/>
      <c r="P657" s="434"/>
      <c r="Q657" s="434"/>
      <c r="R657" s="434"/>
      <c r="S657" s="434"/>
      <c r="T657" s="434"/>
      <c r="U657" s="434"/>
      <c r="V657" s="434"/>
      <c r="W657" s="34">
        <v>1275</v>
      </c>
      <c r="X657" s="35">
        <v>1</v>
      </c>
      <c r="Y657" s="44">
        <v>0</v>
      </c>
      <c r="Z657" s="34">
        <v>1275</v>
      </c>
    </row>
    <row r="658" spans="1:26" s="1" customFormat="1" ht="11.25" hidden="1" customHeight="1" outlineLevel="4">
      <c r="A658" s="435" t="s">
        <v>489</v>
      </c>
      <c r="B658" s="435"/>
      <c r="C658" s="435"/>
      <c r="D658" s="435"/>
      <c r="E658" s="435"/>
      <c r="F658" s="435"/>
      <c r="G658" s="435"/>
      <c r="H658" s="435"/>
      <c r="I658" s="435"/>
      <c r="J658" s="435"/>
      <c r="K658" s="435"/>
      <c r="L658" s="435"/>
      <c r="M658" s="435"/>
      <c r="N658" s="435"/>
      <c r="O658" s="435"/>
      <c r="P658" s="435"/>
      <c r="Q658" s="435"/>
      <c r="R658" s="435"/>
      <c r="S658" s="435"/>
      <c r="T658" s="435"/>
      <c r="U658" s="435"/>
      <c r="V658" s="435"/>
      <c r="W658" s="34">
        <v>1275</v>
      </c>
      <c r="X658" s="35">
        <v>1</v>
      </c>
      <c r="Y658" s="44">
        <v>0</v>
      </c>
      <c r="Z658" s="34">
        <v>1275</v>
      </c>
    </row>
    <row r="659" spans="1:26" s="1" customFormat="1" ht="11.25" hidden="1" customHeight="1" outlineLevel="5">
      <c r="A659" s="436">
        <v>341</v>
      </c>
      <c r="B659" s="436"/>
      <c r="C659" s="437" t="s">
        <v>1208</v>
      </c>
      <c r="D659" s="437"/>
      <c r="E659" s="437"/>
      <c r="F659" s="437"/>
      <c r="G659" s="437"/>
      <c r="H659" s="437"/>
      <c r="I659" s="45"/>
      <c r="J659" s="46"/>
      <c r="K659" s="46"/>
      <c r="L659" s="47"/>
      <c r="M659" s="36" t="s">
        <v>1209</v>
      </c>
      <c r="N659" s="37">
        <v>4</v>
      </c>
      <c r="O659" s="45"/>
      <c r="P659" s="46"/>
      <c r="Q659" s="47"/>
      <c r="R659" s="38" t="s">
        <v>1186</v>
      </c>
      <c r="S659" s="38"/>
      <c r="T659" s="48"/>
      <c r="U659" s="49"/>
      <c r="V659" s="49" t="s">
        <v>1100</v>
      </c>
      <c r="W659" s="34">
        <v>1275</v>
      </c>
      <c r="X659" s="35">
        <v>1</v>
      </c>
      <c r="Y659" s="44">
        <v>0</v>
      </c>
      <c r="Z659" s="34">
        <v>1275</v>
      </c>
    </row>
    <row r="660" spans="1:26" s="1" customFormat="1" ht="11.25" hidden="1" customHeight="1" outlineLevel="3">
      <c r="A660" s="434" t="s">
        <v>583</v>
      </c>
      <c r="B660" s="434"/>
      <c r="C660" s="434"/>
      <c r="D660" s="434"/>
      <c r="E660" s="434"/>
      <c r="F660" s="434"/>
      <c r="G660" s="434"/>
      <c r="H660" s="434"/>
      <c r="I660" s="434"/>
      <c r="J660" s="434"/>
      <c r="K660" s="434"/>
      <c r="L660" s="434"/>
      <c r="M660" s="434"/>
      <c r="N660" s="434"/>
      <c r="O660" s="434"/>
      <c r="P660" s="434"/>
      <c r="Q660" s="434"/>
      <c r="R660" s="434"/>
      <c r="S660" s="434"/>
      <c r="T660" s="434"/>
      <c r="U660" s="434"/>
      <c r="V660" s="434"/>
      <c r="W660" s="34">
        <v>3551.8</v>
      </c>
      <c r="X660" s="35">
        <v>2</v>
      </c>
      <c r="Y660" s="44">
        <v>0</v>
      </c>
      <c r="Z660" s="34">
        <v>3551.8</v>
      </c>
    </row>
    <row r="661" spans="1:26" s="1" customFormat="1" ht="11.25" hidden="1" customHeight="1" outlineLevel="4">
      <c r="A661" s="435" t="s">
        <v>489</v>
      </c>
      <c r="B661" s="435"/>
      <c r="C661" s="435"/>
      <c r="D661" s="435"/>
      <c r="E661" s="435"/>
      <c r="F661" s="435"/>
      <c r="G661" s="435"/>
      <c r="H661" s="435"/>
      <c r="I661" s="435"/>
      <c r="J661" s="435"/>
      <c r="K661" s="435"/>
      <c r="L661" s="435"/>
      <c r="M661" s="435"/>
      <c r="N661" s="435"/>
      <c r="O661" s="435"/>
      <c r="P661" s="435"/>
      <c r="Q661" s="435"/>
      <c r="R661" s="435"/>
      <c r="S661" s="435"/>
      <c r="T661" s="435"/>
      <c r="U661" s="435"/>
      <c r="V661" s="435"/>
      <c r="W661" s="34">
        <v>3551.8</v>
      </c>
      <c r="X661" s="35">
        <v>2</v>
      </c>
      <c r="Y661" s="44">
        <v>0</v>
      </c>
      <c r="Z661" s="34">
        <v>3551.8</v>
      </c>
    </row>
    <row r="662" spans="1:26" s="1" customFormat="1" ht="11.25" hidden="1" customHeight="1" outlineLevel="5">
      <c r="A662" s="436">
        <v>342</v>
      </c>
      <c r="B662" s="436"/>
      <c r="C662" s="437" t="s">
        <v>1210</v>
      </c>
      <c r="D662" s="437"/>
      <c r="E662" s="437"/>
      <c r="F662" s="437"/>
      <c r="G662" s="437"/>
      <c r="H662" s="437"/>
      <c r="I662" s="45"/>
      <c r="J662" s="46"/>
      <c r="K662" s="46"/>
      <c r="L662" s="47"/>
      <c r="M662" s="36" t="s">
        <v>1185</v>
      </c>
      <c r="N662" s="37">
        <v>4</v>
      </c>
      <c r="O662" s="45"/>
      <c r="P662" s="46"/>
      <c r="Q662" s="47"/>
      <c r="R662" s="38" t="s">
        <v>1186</v>
      </c>
      <c r="S662" s="38"/>
      <c r="T662" s="48"/>
      <c r="U662" s="49"/>
      <c r="V662" s="49" t="s">
        <v>1100</v>
      </c>
      <c r="W662" s="34">
        <v>1366.8</v>
      </c>
      <c r="X662" s="35">
        <v>1</v>
      </c>
      <c r="Y662" s="44">
        <v>0</v>
      </c>
      <c r="Z662" s="34">
        <v>1366.8</v>
      </c>
    </row>
    <row r="663" spans="1:26" s="1" customFormat="1" ht="11.25" hidden="1" customHeight="1" outlineLevel="5">
      <c r="A663" s="436">
        <v>343</v>
      </c>
      <c r="B663" s="436"/>
      <c r="C663" s="437" t="s">
        <v>1211</v>
      </c>
      <c r="D663" s="437"/>
      <c r="E663" s="437"/>
      <c r="F663" s="437"/>
      <c r="G663" s="437"/>
      <c r="H663" s="437"/>
      <c r="I663" s="45"/>
      <c r="J663" s="46"/>
      <c r="K663" s="46"/>
      <c r="L663" s="47"/>
      <c r="M663" s="36" t="s">
        <v>1198</v>
      </c>
      <c r="N663" s="37">
        <v>4</v>
      </c>
      <c r="O663" s="45"/>
      <c r="P663" s="46"/>
      <c r="Q663" s="47"/>
      <c r="R663" s="38" t="s">
        <v>935</v>
      </c>
      <c r="S663" s="38"/>
      <c r="T663" s="48"/>
      <c r="U663" s="49"/>
      <c r="V663" s="49" t="s">
        <v>1100</v>
      </c>
      <c r="W663" s="34">
        <v>2185</v>
      </c>
      <c r="X663" s="35">
        <v>1</v>
      </c>
      <c r="Y663" s="44">
        <v>0</v>
      </c>
      <c r="Z663" s="34">
        <v>2185</v>
      </c>
    </row>
    <row r="664" spans="1:26" ht="11.25" customHeight="1" outlineLevel="1" collapsed="1">
      <c r="A664" s="440">
        <v>4</v>
      </c>
      <c r="B664" s="440"/>
      <c r="C664" s="440"/>
      <c r="D664" s="440"/>
      <c r="E664" s="440"/>
      <c r="F664" s="440"/>
      <c r="G664" s="440"/>
      <c r="H664" s="440"/>
      <c r="I664" s="440"/>
      <c r="J664" s="440"/>
      <c r="K664" s="440"/>
      <c r="L664" s="440"/>
      <c r="M664" s="440"/>
      <c r="N664" s="440"/>
      <c r="O664" s="440"/>
      <c r="P664" s="440"/>
      <c r="Q664" s="440"/>
      <c r="R664" s="440"/>
      <c r="S664" s="440"/>
      <c r="T664" s="440"/>
      <c r="U664" s="440"/>
      <c r="V664" s="440"/>
      <c r="W664" s="30">
        <v>587274.66</v>
      </c>
      <c r="X664" s="31">
        <v>939</v>
      </c>
      <c r="Y664" s="42">
        <v>0</v>
      </c>
      <c r="Z664" s="30">
        <v>587274.66</v>
      </c>
    </row>
    <row r="665" spans="1:26" s="1" customFormat="1" ht="11.25" hidden="1" customHeight="1" outlineLevel="2">
      <c r="A665" s="441"/>
      <c r="B665" s="441"/>
      <c r="C665" s="441"/>
      <c r="D665" s="441"/>
      <c r="E665" s="441"/>
      <c r="F665" s="441"/>
      <c r="G665" s="441"/>
      <c r="H665" s="441"/>
      <c r="I665" s="441"/>
      <c r="J665" s="441"/>
      <c r="K665" s="441"/>
      <c r="L665" s="441"/>
      <c r="M665" s="441"/>
      <c r="N665" s="441"/>
      <c r="O665" s="441"/>
      <c r="P665" s="441"/>
      <c r="Q665" s="441"/>
      <c r="R665" s="441"/>
      <c r="S665" s="441"/>
      <c r="T665" s="441"/>
      <c r="U665" s="441"/>
      <c r="V665" s="441"/>
      <c r="W665" s="32">
        <v>587274.66</v>
      </c>
      <c r="X665" s="33">
        <v>939</v>
      </c>
      <c r="Y665" s="43">
        <v>0</v>
      </c>
      <c r="Z665" s="32">
        <v>587274.66</v>
      </c>
    </row>
    <row r="666" spans="1:26" s="1" customFormat="1" ht="11.25" hidden="1" customHeight="1" outlineLevel="3">
      <c r="A666" s="434" t="s">
        <v>472</v>
      </c>
      <c r="B666" s="434"/>
      <c r="C666" s="434"/>
      <c r="D666" s="434"/>
      <c r="E666" s="434"/>
      <c r="F666" s="434"/>
      <c r="G666" s="434"/>
      <c r="H666" s="434"/>
      <c r="I666" s="434"/>
      <c r="J666" s="434"/>
      <c r="K666" s="434"/>
      <c r="L666" s="434"/>
      <c r="M666" s="434"/>
      <c r="N666" s="434"/>
      <c r="O666" s="434"/>
      <c r="P666" s="434"/>
      <c r="Q666" s="434"/>
      <c r="R666" s="434"/>
      <c r="S666" s="434"/>
      <c r="T666" s="434"/>
      <c r="U666" s="434"/>
      <c r="V666" s="434"/>
      <c r="W666" s="34">
        <v>10816.65</v>
      </c>
      <c r="X666" s="35">
        <v>9</v>
      </c>
      <c r="Y666" s="44">
        <v>0</v>
      </c>
      <c r="Z666" s="34">
        <v>10816.65</v>
      </c>
    </row>
    <row r="667" spans="1:26" s="1" customFormat="1" ht="11.25" hidden="1" customHeight="1" outlineLevel="4">
      <c r="A667" s="435" t="s">
        <v>473</v>
      </c>
      <c r="B667" s="435"/>
      <c r="C667" s="435"/>
      <c r="D667" s="435"/>
      <c r="E667" s="435"/>
      <c r="F667" s="435"/>
      <c r="G667" s="435"/>
      <c r="H667" s="435"/>
      <c r="I667" s="435"/>
      <c r="J667" s="435"/>
      <c r="K667" s="435"/>
      <c r="L667" s="435"/>
      <c r="M667" s="435"/>
      <c r="N667" s="435"/>
      <c r="O667" s="435"/>
      <c r="P667" s="435"/>
      <c r="Q667" s="435"/>
      <c r="R667" s="435"/>
      <c r="S667" s="435"/>
      <c r="T667" s="435"/>
      <c r="U667" s="435"/>
      <c r="V667" s="435"/>
      <c r="W667" s="34">
        <v>10816.65</v>
      </c>
      <c r="X667" s="35">
        <v>9</v>
      </c>
      <c r="Y667" s="44">
        <v>0</v>
      </c>
      <c r="Z667" s="34">
        <v>10816.65</v>
      </c>
    </row>
    <row r="668" spans="1:26" s="1" customFormat="1" ht="11.25" hidden="1" customHeight="1" outlineLevel="5">
      <c r="A668" s="436">
        <v>344</v>
      </c>
      <c r="B668" s="436"/>
      <c r="C668" s="437" t="s">
        <v>1212</v>
      </c>
      <c r="D668" s="437"/>
      <c r="E668" s="437"/>
      <c r="F668" s="437"/>
      <c r="G668" s="437"/>
      <c r="H668" s="437"/>
      <c r="I668" s="45"/>
      <c r="J668" s="46"/>
      <c r="K668" s="46"/>
      <c r="L668" s="47"/>
      <c r="M668" s="36" t="s">
        <v>702</v>
      </c>
      <c r="N668" s="37">
        <v>4</v>
      </c>
      <c r="O668" s="45"/>
      <c r="P668" s="46"/>
      <c r="Q668" s="47"/>
      <c r="R668" s="38" t="s">
        <v>991</v>
      </c>
      <c r="S668" s="38"/>
      <c r="T668" s="48"/>
      <c r="U668" s="49"/>
      <c r="V668" s="49" t="s">
        <v>1100</v>
      </c>
      <c r="W668" s="34">
        <v>7960</v>
      </c>
      <c r="X668" s="35">
        <v>8</v>
      </c>
      <c r="Y668" s="44">
        <v>0</v>
      </c>
      <c r="Z668" s="34">
        <v>7960</v>
      </c>
    </row>
    <row r="669" spans="1:26" s="1" customFormat="1" ht="11.25" hidden="1" customHeight="1" outlineLevel="5">
      <c r="A669" s="436">
        <v>345</v>
      </c>
      <c r="B669" s="436"/>
      <c r="C669" s="437" t="s">
        <v>1213</v>
      </c>
      <c r="D669" s="437"/>
      <c r="E669" s="437"/>
      <c r="F669" s="437"/>
      <c r="G669" s="437"/>
      <c r="H669" s="437"/>
      <c r="I669" s="443">
        <v>1101060003</v>
      </c>
      <c r="J669" s="443"/>
      <c r="K669" s="443"/>
      <c r="L669" s="443"/>
      <c r="M669" s="36" t="s">
        <v>710</v>
      </c>
      <c r="N669" s="37">
        <v>4</v>
      </c>
      <c r="O669" s="45"/>
      <c r="P669" s="46"/>
      <c r="Q669" s="47"/>
      <c r="R669" s="38" t="s">
        <v>1016</v>
      </c>
      <c r="S669" s="38"/>
      <c r="T669" s="48"/>
      <c r="U669" s="49"/>
      <c r="V669" s="49" t="s">
        <v>1100</v>
      </c>
      <c r="W669" s="34">
        <v>2856.65</v>
      </c>
      <c r="X669" s="35">
        <v>1</v>
      </c>
      <c r="Y669" s="44">
        <v>0</v>
      </c>
      <c r="Z669" s="34">
        <v>2856.65</v>
      </c>
    </row>
    <row r="670" spans="1:26" s="1" customFormat="1" ht="11.25" hidden="1" customHeight="1" outlineLevel="3">
      <c r="A670" s="434" t="s">
        <v>479</v>
      </c>
      <c r="B670" s="434"/>
      <c r="C670" s="434"/>
      <c r="D670" s="434"/>
      <c r="E670" s="434"/>
      <c r="F670" s="434"/>
      <c r="G670" s="434"/>
      <c r="H670" s="434"/>
      <c r="I670" s="434"/>
      <c r="J670" s="434"/>
      <c r="K670" s="434"/>
      <c r="L670" s="434"/>
      <c r="M670" s="434"/>
      <c r="N670" s="434"/>
      <c r="O670" s="434"/>
      <c r="P670" s="434"/>
      <c r="Q670" s="434"/>
      <c r="R670" s="434"/>
      <c r="S670" s="434"/>
      <c r="T670" s="434"/>
      <c r="U670" s="434"/>
      <c r="V670" s="434"/>
      <c r="W670" s="34">
        <v>4661.1000000000004</v>
      </c>
      <c r="X670" s="35">
        <v>3</v>
      </c>
      <c r="Y670" s="44">
        <v>0</v>
      </c>
      <c r="Z670" s="34">
        <v>4661.1000000000004</v>
      </c>
    </row>
    <row r="671" spans="1:26" s="1" customFormat="1" ht="11.25" hidden="1" customHeight="1" outlineLevel="4">
      <c r="A671" s="435"/>
      <c r="B671" s="435"/>
      <c r="C671" s="435"/>
      <c r="D671" s="435"/>
      <c r="E671" s="435"/>
      <c r="F671" s="435"/>
      <c r="G671" s="435"/>
      <c r="H671" s="435"/>
      <c r="I671" s="435"/>
      <c r="J671" s="435"/>
      <c r="K671" s="435"/>
      <c r="L671" s="435"/>
      <c r="M671" s="435"/>
      <c r="N671" s="435"/>
      <c r="O671" s="435"/>
      <c r="P671" s="435"/>
      <c r="Q671" s="435"/>
      <c r="R671" s="435"/>
      <c r="S671" s="435"/>
      <c r="T671" s="435"/>
      <c r="U671" s="435"/>
      <c r="V671" s="435"/>
      <c r="W671" s="34">
        <v>4661.1000000000004</v>
      </c>
      <c r="X671" s="35">
        <v>3</v>
      </c>
      <c r="Y671" s="44">
        <v>0</v>
      </c>
      <c r="Z671" s="34">
        <v>4661.1000000000004</v>
      </c>
    </row>
    <row r="672" spans="1:26" s="1" customFormat="1" ht="11.25" hidden="1" customHeight="1" outlineLevel="5">
      <c r="A672" s="436">
        <v>346</v>
      </c>
      <c r="B672" s="436"/>
      <c r="C672" s="437" t="s">
        <v>1214</v>
      </c>
      <c r="D672" s="437"/>
      <c r="E672" s="437"/>
      <c r="F672" s="437"/>
      <c r="G672" s="437"/>
      <c r="H672" s="437"/>
      <c r="I672" s="45"/>
      <c r="J672" s="46"/>
      <c r="K672" s="46"/>
      <c r="L672" s="47"/>
      <c r="M672" s="36" t="s">
        <v>1198</v>
      </c>
      <c r="N672" s="37">
        <v>4</v>
      </c>
      <c r="O672" s="45"/>
      <c r="P672" s="46"/>
      <c r="Q672" s="47"/>
      <c r="R672" s="38" t="s">
        <v>1016</v>
      </c>
      <c r="S672" s="38"/>
      <c r="T672" s="48"/>
      <c r="U672" s="49"/>
      <c r="V672" s="49" t="s">
        <v>1100</v>
      </c>
      <c r="W672" s="34">
        <v>1790</v>
      </c>
      <c r="X672" s="35">
        <v>1</v>
      </c>
      <c r="Y672" s="44">
        <v>0</v>
      </c>
      <c r="Z672" s="34">
        <v>1790</v>
      </c>
    </row>
    <row r="673" spans="1:26" s="1" customFormat="1" ht="11.25" hidden="1" customHeight="1" outlineLevel="5">
      <c r="A673" s="436">
        <v>347</v>
      </c>
      <c r="B673" s="436"/>
      <c r="C673" s="437" t="s">
        <v>1215</v>
      </c>
      <c r="D673" s="437"/>
      <c r="E673" s="437"/>
      <c r="F673" s="437"/>
      <c r="G673" s="437"/>
      <c r="H673" s="437"/>
      <c r="I673" s="45"/>
      <c r="J673" s="46"/>
      <c r="K673" s="46"/>
      <c r="L673" s="47"/>
      <c r="M673" s="36" t="s">
        <v>702</v>
      </c>
      <c r="N673" s="37">
        <v>4</v>
      </c>
      <c r="O673" s="45"/>
      <c r="P673" s="46"/>
      <c r="Q673" s="47"/>
      <c r="R673" s="38" t="s">
        <v>652</v>
      </c>
      <c r="S673" s="38"/>
      <c r="T673" s="48"/>
      <c r="U673" s="49"/>
      <c r="V673" s="49" t="s">
        <v>1100</v>
      </c>
      <c r="W673" s="34">
        <v>1530.1</v>
      </c>
      <c r="X673" s="35">
        <v>1</v>
      </c>
      <c r="Y673" s="44">
        <v>0</v>
      </c>
      <c r="Z673" s="34">
        <v>1530.1</v>
      </c>
    </row>
    <row r="674" spans="1:26" s="1" customFormat="1" ht="11.25" hidden="1" customHeight="1" outlineLevel="5">
      <c r="A674" s="436">
        <v>348</v>
      </c>
      <c r="B674" s="436"/>
      <c r="C674" s="437" t="s">
        <v>1216</v>
      </c>
      <c r="D674" s="437"/>
      <c r="E674" s="437"/>
      <c r="F674" s="437"/>
      <c r="G674" s="437"/>
      <c r="H674" s="437"/>
      <c r="I674" s="45"/>
      <c r="J674" s="46"/>
      <c r="K674" s="46"/>
      <c r="L674" s="47"/>
      <c r="M674" s="36" t="s">
        <v>723</v>
      </c>
      <c r="N674" s="37">
        <v>4</v>
      </c>
      <c r="O674" s="45"/>
      <c r="P674" s="46"/>
      <c r="Q674" s="47"/>
      <c r="R674" s="38" t="s">
        <v>1016</v>
      </c>
      <c r="S674" s="38"/>
      <c r="T674" s="48"/>
      <c r="U674" s="49"/>
      <c r="V674" s="49" t="s">
        <v>1100</v>
      </c>
      <c r="W674" s="34">
        <v>1341</v>
      </c>
      <c r="X674" s="35">
        <v>1</v>
      </c>
      <c r="Y674" s="44">
        <v>0</v>
      </c>
      <c r="Z674" s="34">
        <v>1341</v>
      </c>
    </row>
    <row r="675" spans="1:26" s="1" customFormat="1" ht="11.25" hidden="1" customHeight="1" outlineLevel="3">
      <c r="A675" s="434" t="s">
        <v>957</v>
      </c>
      <c r="B675" s="434"/>
      <c r="C675" s="434"/>
      <c r="D675" s="434"/>
      <c r="E675" s="434"/>
      <c r="F675" s="434"/>
      <c r="G675" s="434"/>
      <c r="H675" s="434"/>
      <c r="I675" s="434"/>
      <c r="J675" s="434"/>
      <c r="K675" s="434"/>
      <c r="L675" s="434"/>
      <c r="M675" s="434"/>
      <c r="N675" s="434"/>
      <c r="O675" s="434"/>
      <c r="P675" s="434"/>
      <c r="Q675" s="434"/>
      <c r="R675" s="434"/>
      <c r="S675" s="434"/>
      <c r="T675" s="434"/>
      <c r="U675" s="434"/>
      <c r="V675" s="434"/>
      <c r="W675" s="34">
        <v>7564</v>
      </c>
      <c r="X675" s="35">
        <v>4</v>
      </c>
      <c r="Y675" s="44">
        <v>0</v>
      </c>
      <c r="Z675" s="34">
        <v>7564</v>
      </c>
    </row>
    <row r="676" spans="1:26" s="1" customFormat="1" ht="11.25" hidden="1" customHeight="1" outlineLevel="4">
      <c r="A676" s="435" t="s">
        <v>489</v>
      </c>
      <c r="B676" s="435"/>
      <c r="C676" s="435"/>
      <c r="D676" s="435"/>
      <c r="E676" s="435"/>
      <c r="F676" s="435"/>
      <c r="G676" s="435"/>
      <c r="H676" s="435"/>
      <c r="I676" s="435"/>
      <c r="J676" s="435"/>
      <c r="K676" s="435"/>
      <c r="L676" s="435"/>
      <c r="M676" s="435"/>
      <c r="N676" s="435"/>
      <c r="O676" s="435"/>
      <c r="P676" s="435"/>
      <c r="Q676" s="435"/>
      <c r="R676" s="435"/>
      <c r="S676" s="435"/>
      <c r="T676" s="435"/>
      <c r="U676" s="435"/>
      <c r="V676" s="435"/>
      <c r="W676" s="34">
        <v>7564</v>
      </c>
      <c r="X676" s="35">
        <v>4</v>
      </c>
      <c r="Y676" s="44">
        <v>0</v>
      </c>
      <c r="Z676" s="34">
        <v>7564</v>
      </c>
    </row>
    <row r="677" spans="1:26" s="1" customFormat="1" ht="11.25" hidden="1" customHeight="1" outlineLevel="5">
      <c r="A677" s="436">
        <v>349</v>
      </c>
      <c r="B677" s="436"/>
      <c r="C677" s="437" t="s">
        <v>942</v>
      </c>
      <c r="D677" s="437"/>
      <c r="E677" s="437"/>
      <c r="F677" s="437"/>
      <c r="G677" s="437"/>
      <c r="H677" s="437"/>
      <c r="I677" s="45"/>
      <c r="J677" s="46"/>
      <c r="K677" s="46"/>
      <c r="L677" s="47"/>
      <c r="M677" s="36" t="s">
        <v>710</v>
      </c>
      <c r="N677" s="37">
        <v>4</v>
      </c>
      <c r="O677" s="45"/>
      <c r="P677" s="46"/>
      <c r="Q677" s="47"/>
      <c r="R677" s="38" t="s">
        <v>1016</v>
      </c>
      <c r="S677" s="38"/>
      <c r="T677" s="48"/>
      <c r="U677" s="49"/>
      <c r="V677" s="49" t="s">
        <v>1100</v>
      </c>
      <c r="W677" s="34">
        <v>2412</v>
      </c>
      <c r="X677" s="35">
        <v>1</v>
      </c>
      <c r="Y677" s="44">
        <v>0</v>
      </c>
      <c r="Z677" s="34">
        <v>2412</v>
      </c>
    </row>
    <row r="678" spans="1:26" s="1" customFormat="1" ht="11.25" hidden="1" customHeight="1" outlineLevel="5">
      <c r="A678" s="436">
        <v>350</v>
      </c>
      <c r="B678" s="436"/>
      <c r="C678" s="437" t="s">
        <v>665</v>
      </c>
      <c r="D678" s="437"/>
      <c r="E678" s="437"/>
      <c r="F678" s="437"/>
      <c r="G678" s="437"/>
      <c r="H678" s="437"/>
      <c r="I678" s="45"/>
      <c r="J678" s="46"/>
      <c r="K678" s="46"/>
      <c r="L678" s="47"/>
      <c r="M678" s="36" t="s">
        <v>710</v>
      </c>
      <c r="N678" s="37">
        <v>4</v>
      </c>
      <c r="O678" s="45"/>
      <c r="P678" s="46"/>
      <c r="Q678" s="47"/>
      <c r="R678" s="38" t="s">
        <v>1016</v>
      </c>
      <c r="S678" s="38"/>
      <c r="T678" s="48"/>
      <c r="U678" s="49"/>
      <c r="V678" s="49" t="s">
        <v>1100</v>
      </c>
      <c r="W678" s="34">
        <v>2152</v>
      </c>
      <c r="X678" s="35">
        <v>1</v>
      </c>
      <c r="Y678" s="44">
        <v>0</v>
      </c>
      <c r="Z678" s="34">
        <v>2152</v>
      </c>
    </row>
    <row r="679" spans="1:26" s="1" customFormat="1" ht="11.25" hidden="1" customHeight="1" outlineLevel="5">
      <c r="A679" s="436">
        <v>351</v>
      </c>
      <c r="B679" s="436"/>
      <c r="C679" s="437" t="s">
        <v>1217</v>
      </c>
      <c r="D679" s="437"/>
      <c r="E679" s="437"/>
      <c r="F679" s="437"/>
      <c r="G679" s="437"/>
      <c r="H679" s="437"/>
      <c r="I679" s="45"/>
      <c r="J679" s="46"/>
      <c r="K679" s="46"/>
      <c r="L679" s="47"/>
      <c r="M679" s="36" t="s">
        <v>663</v>
      </c>
      <c r="N679" s="37">
        <v>3</v>
      </c>
      <c r="O679" s="45"/>
      <c r="P679" s="46"/>
      <c r="Q679" s="47"/>
      <c r="R679" s="38" t="s">
        <v>483</v>
      </c>
      <c r="S679" s="38"/>
      <c r="T679" s="48"/>
      <c r="U679" s="49"/>
      <c r="V679" s="49" t="s">
        <v>1100</v>
      </c>
      <c r="W679" s="34">
        <v>1210</v>
      </c>
      <c r="X679" s="35">
        <v>1</v>
      </c>
      <c r="Y679" s="44">
        <v>0</v>
      </c>
      <c r="Z679" s="34">
        <v>1210</v>
      </c>
    </row>
    <row r="680" spans="1:26" s="1" customFormat="1" ht="11.25" hidden="1" customHeight="1" outlineLevel="5">
      <c r="A680" s="436">
        <v>352</v>
      </c>
      <c r="B680" s="436"/>
      <c r="C680" s="437" t="s">
        <v>1214</v>
      </c>
      <c r="D680" s="437"/>
      <c r="E680" s="437"/>
      <c r="F680" s="437"/>
      <c r="G680" s="437"/>
      <c r="H680" s="437"/>
      <c r="I680" s="45"/>
      <c r="J680" s="46"/>
      <c r="K680" s="46"/>
      <c r="L680" s="47"/>
      <c r="M680" s="36" t="s">
        <v>723</v>
      </c>
      <c r="N680" s="37">
        <v>4</v>
      </c>
      <c r="O680" s="45"/>
      <c r="P680" s="46"/>
      <c r="Q680" s="47"/>
      <c r="R680" s="38"/>
      <c r="S680" s="38"/>
      <c r="T680" s="48"/>
      <c r="U680" s="49"/>
      <c r="V680" s="49" t="s">
        <v>1100</v>
      </c>
      <c r="W680" s="34">
        <v>1790</v>
      </c>
      <c r="X680" s="35">
        <v>1</v>
      </c>
      <c r="Y680" s="44">
        <v>0</v>
      </c>
      <c r="Z680" s="34">
        <v>1790</v>
      </c>
    </row>
    <row r="681" spans="1:26" s="1" customFormat="1" ht="11.25" hidden="1" customHeight="1" outlineLevel="3">
      <c r="A681" s="434" t="s">
        <v>755</v>
      </c>
      <c r="B681" s="434"/>
      <c r="C681" s="434"/>
      <c r="D681" s="434"/>
      <c r="E681" s="434"/>
      <c r="F681" s="434"/>
      <c r="G681" s="434"/>
      <c r="H681" s="434"/>
      <c r="I681" s="434"/>
      <c r="J681" s="434"/>
      <c r="K681" s="434"/>
      <c r="L681" s="434"/>
      <c r="M681" s="434"/>
      <c r="N681" s="434"/>
      <c r="O681" s="434"/>
      <c r="P681" s="434"/>
      <c r="Q681" s="434"/>
      <c r="R681" s="434"/>
      <c r="S681" s="434"/>
      <c r="T681" s="434"/>
      <c r="U681" s="434"/>
      <c r="V681" s="434"/>
      <c r="W681" s="34">
        <v>20841.2</v>
      </c>
      <c r="X681" s="35">
        <v>21</v>
      </c>
      <c r="Y681" s="44">
        <v>0</v>
      </c>
      <c r="Z681" s="34">
        <v>20841.2</v>
      </c>
    </row>
    <row r="682" spans="1:26" s="1" customFormat="1" ht="11.25" hidden="1" customHeight="1" outlineLevel="4">
      <c r="A682" s="435" t="s">
        <v>489</v>
      </c>
      <c r="B682" s="435"/>
      <c r="C682" s="435"/>
      <c r="D682" s="435"/>
      <c r="E682" s="435"/>
      <c r="F682" s="435"/>
      <c r="G682" s="435"/>
      <c r="H682" s="435"/>
      <c r="I682" s="435"/>
      <c r="J682" s="435"/>
      <c r="K682" s="435"/>
      <c r="L682" s="435"/>
      <c r="M682" s="435"/>
      <c r="N682" s="435"/>
      <c r="O682" s="435"/>
      <c r="P682" s="435"/>
      <c r="Q682" s="435"/>
      <c r="R682" s="435"/>
      <c r="S682" s="435"/>
      <c r="T682" s="435"/>
      <c r="U682" s="435"/>
      <c r="V682" s="435"/>
      <c r="W682" s="34">
        <v>20841.2</v>
      </c>
      <c r="X682" s="35">
        <v>21</v>
      </c>
      <c r="Y682" s="44">
        <v>0</v>
      </c>
      <c r="Z682" s="34">
        <v>20841.2</v>
      </c>
    </row>
    <row r="683" spans="1:26" s="1" customFormat="1" ht="11.25" hidden="1" customHeight="1" outlineLevel="5">
      <c r="A683" s="436">
        <v>353</v>
      </c>
      <c r="B683" s="436"/>
      <c r="C683" s="437" t="s">
        <v>1218</v>
      </c>
      <c r="D683" s="437"/>
      <c r="E683" s="437"/>
      <c r="F683" s="437"/>
      <c r="G683" s="437"/>
      <c r="H683" s="437"/>
      <c r="I683" s="45"/>
      <c r="J683" s="46"/>
      <c r="K683" s="46"/>
      <c r="L683" s="47"/>
      <c r="M683" s="36" t="s">
        <v>1219</v>
      </c>
      <c r="N683" s="37">
        <v>4</v>
      </c>
      <c r="O683" s="45"/>
      <c r="P683" s="46"/>
      <c r="Q683" s="47"/>
      <c r="R683" s="38" t="s">
        <v>1220</v>
      </c>
      <c r="S683" s="38"/>
      <c r="T683" s="48"/>
      <c r="U683" s="49"/>
      <c r="V683" s="49" t="s">
        <v>1100</v>
      </c>
      <c r="W683" s="34">
        <v>2099.6999999999998</v>
      </c>
      <c r="X683" s="35">
        <v>1</v>
      </c>
      <c r="Y683" s="44">
        <v>0</v>
      </c>
      <c r="Z683" s="34">
        <v>2099.6999999999998</v>
      </c>
    </row>
    <row r="684" spans="1:26" s="1" customFormat="1" ht="11.25" hidden="1" customHeight="1" outlineLevel="5">
      <c r="A684" s="436">
        <v>354</v>
      </c>
      <c r="B684" s="436"/>
      <c r="C684" s="437" t="s">
        <v>1221</v>
      </c>
      <c r="D684" s="437"/>
      <c r="E684" s="437"/>
      <c r="F684" s="437"/>
      <c r="G684" s="437"/>
      <c r="H684" s="437"/>
      <c r="I684" s="45"/>
      <c r="J684" s="46"/>
      <c r="K684" s="46"/>
      <c r="L684" s="47"/>
      <c r="M684" s="36" t="s">
        <v>702</v>
      </c>
      <c r="N684" s="37">
        <v>4</v>
      </c>
      <c r="O684" s="45"/>
      <c r="P684" s="46"/>
      <c r="Q684" s="47"/>
      <c r="R684" s="38" t="s">
        <v>1220</v>
      </c>
      <c r="S684" s="38"/>
      <c r="T684" s="48"/>
      <c r="U684" s="49"/>
      <c r="V684" s="49" t="s">
        <v>1100</v>
      </c>
      <c r="W684" s="34">
        <v>14080.5</v>
      </c>
      <c r="X684" s="35">
        <v>15</v>
      </c>
      <c r="Y684" s="44">
        <v>0</v>
      </c>
      <c r="Z684" s="34">
        <v>14080.5</v>
      </c>
    </row>
    <row r="685" spans="1:26" s="1" customFormat="1" ht="11.25" hidden="1" customHeight="1" outlineLevel="5">
      <c r="A685" s="436">
        <v>355</v>
      </c>
      <c r="B685" s="436"/>
      <c r="C685" s="437" t="s">
        <v>1216</v>
      </c>
      <c r="D685" s="437"/>
      <c r="E685" s="437"/>
      <c r="F685" s="437"/>
      <c r="G685" s="437"/>
      <c r="H685" s="437"/>
      <c r="I685" s="45"/>
      <c r="J685" s="46"/>
      <c r="K685" s="46"/>
      <c r="L685" s="47"/>
      <c r="M685" s="36" t="s">
        <v>723</v>
      </c>
      <c r="N685" s="37">
        <v>4</v>
      </c>
      <c r="O685" s="45"/>
      <c r="P685" s="46"/>
      <c r="Q685" s="47"/>
      <c r="R685" s="38" t="s">
        <v>1016</v>
      </c>
      <c r="S685" s="38"/>
      <c r="T685" s="48"/>
      <c r="U685" s="49"/>
      <c r="V685" s="49" t="s">
        <v>1100</v>
      </c>
      <c r="W685" s="34">
        <v>1341</v>
      </c>
      <c r="X685" s="35">
        <v>1</v>
      </c>
      <c r="Y685" s="44">
        <v>0</v>
      </c>
      <c r="Z685" s="34">
        <v>1341</v>
      </c>
    </row>
    <row r="686" spans="1:26" s="1" customFormat="1" ht="11.25" hidden="1" customHeight="1" outlineLevel="5">
      <c r="A686" s="436">
        <v>356</v>
      </c>
      <c r="B686" s="436"/>
      <c r="C686" s="437" t="s">
        <v>1222</v>
      </c>
      <c r="D686" s="437"/>
      <c r="E686" s="437"/>
      <c r="F686" s="437"/>
      <c r="G686" s="437"/>
      <c r="H686" s="437"/>
      <c r="I686" s="45"/>
      <c r="J686" s="46"/>
      <c r="K686" s="46"/>
      <c r="L686" s="47"/>
      <c r="M686" s="36" t="s">
        <v>702</v>
      </c>
      <c r="N686" s="37">
        <v>4</v>
      </c>
      <c r="O686" s="45"/>
      <c r="P686" s="46"/>
      <c r="Q686" s="47"/>
      <c r="R686" s="38" t="s">
        <v>1223</v>
      </c>
      <c r="S686" s="38"/>
      <c r="T686" s="48"/>
      <c r="U686" s="49"/>
      <c r="V686" s="49" t="s">
        <v>1100</v>
      </c>
      <c r="W686" s="34">
        <v>3320</v>
      </c>
      <c r="X686" s="35">
        <v>4</v>
      </c>
      <c r="Y686" s="44">
        <v>0</v>
      </c>
      <c r="Z686" s="34">
        <v>3320</v>
      </c>
    </row>
    <row r="687" spans="1:26" s="1" customFormat="1" ht="11.25" hidden="1" customHeight="1" outlineLevel="3">
      <c r="A687" s="434" t="s">
        <v>961</v>
      </c>
      <c r="B687" s="434"/>
      <c r="C687" s="434"/>
      <c r="D687" s="434"/>
      <c r="E687" s="434"/>
      <c r="F687" s="434"/>
      <c r="G687" s="434"/>
      <c r="H687" s="434"/>
      <c r="I687" s="434"/>
      <c r="J687" s="434"/>
      <c r="K687" s="434"/>
      <c r="L687" s="434"/>
      <c r="M687" s="434"/>
      <c r="N687" s="434"/>
      <c r="O687" s="434"/>
      <c r="P687" s="434"/>
      <c r="Q687" s="434"/>
      <c r="R687" s="434"/>
      <c r="S687" s="434"/>
      <c r="T687" s="434"/>
      <c r="U687" s="434"/>
      <c r="V687" s="434"/>
      <c r="W687" s="34">
        <v>1888.06</v>
      </c>
      <c r="X687" s="35">
        <v>1</v>
      </c>
      <c r="Y687" s="44">
        <v>0</v>
      </c>
      <c r="Z687" s="34">
        <v>1888.06</v>
      </c>
    </row>
    <row r="688" spans="1:26" s="1" customFormat="1" ht="11.25" hidden="1" customHeight="1" outlineLevel="4">
      <c r="A688" s="435"/>
      <c r="B688" s="435"/>
      <c r="C688" s="435"/>
      <c r="D688" s="435"/>
      <c r="E688" s="435"/>
      <c r="F688" s="435"/>
      <c r="G688" s="435"/>
      <c r="H688" s="435"/>
      <c r="I688" s="435"/>
      <c r="J688" s="435"/>
      <c r="K688" s="435"/>
      <c r="L688" s="435"/>
      <c r="M688" s="435"/>
      <c r="N688" s="435"/>
      <c r="O688" s="435"/>
      <c r="P688" s="435"/>
      <c r="Q688" s="435"/>
      <c r="R688" s="435"/>
      <c r="S688" s="435"/>
      <c r="T688" s="435"/>
      <c r="U688" s="435"/>
      <c r="V688" s="435"/>
      <c r="W688" s="34">
        <v>1888.06</v>
      </c>
      <c r="X688" s="35">
        <v>1</v>
      </c>
      <c r="Y688" s="44">
        <v>0</v>
      </c>
      <c r="Z688" s="34">
        <v>1888.06</v>
      </c>
    </row>
    <row r="689" spans="1:26" s="1" customFormat="1" ht="11.25" hidden="1" customHeight="1" outlineLevel="5">
      <c r="A689" s="436">
        <v>357</v>
      </c>
      <c r="B689" s="436"/>
      <c r="C689" s="437" t="s">
        <v>1224</v>
      </c>
      <c r="D689" s="437"/>
      <c r="E689" s="437"/>
      <c r="F689" s="437"/>
      <c r="G689" s="437"/>
      <c r="H689" s="437"/>
      <c r="I689" s="45"/>
      <c r="J689" s="46"/>
      <c r="K689" s="46"/>
      <c r="L689" s="47"/>
      <c r="M689" s="36" t="s">
        <v>876</v>
      </c>
      <c r="N689" s="37">
        <v>3</v>
      </c>
      <c r="O689" s="45"/>
      <c r="P689" s="46"/>
      <c r="Q689" s="47"/>
      <c r="R689" s="38" t="s">
        <v>652</v>
      </c>
      <c r="S689" s="38"/>
      <c r="T689" s="48"/>
      <c r="U689" s="49"/>
      <c r="V689" s="49" t="s">
        <v>1100</v>
      </c>
      <c r="W689" s="34">
        <v>1888.06</v>
      </c>
      <c r="X689" s="35">
        <v>1</v>
      </c>
      <c r="Y689" s="44">
        <v>0</v>
      </c>
      <c r="Z689" s="34">
        <v>1888.06</v>
      </c>
    </row>
    <row r="690" spans="1:26" s="1" customFormat="1" ht="11.25" hidden="1" customHeight="1" outlineLevel="3">
      <c r="A690" s="434" t="s">
        <v>488</v>
      </c>
      <c r="B690" s="434"/>
      <c r="C690" s="434"/>
      <c r="D690" s="434"/>
      <c r="E690" s="434"/>
      <c r="F690" s="434"/>
      <c r="G690" s="434"/>
      <c r="H690" s="434"/>
      <c r="I690" s="434"/>
      <c r="J690" s="434"/>
      <c r="K690" s="434"/>
      <c r="L690" s="434"/>
      <c r="M690" s="434"/>
      <c r="N690" s="434"/>
      <c r="O690" s="434"/>
      <c r="P690" s="434"/>
      <c r="Q690" s="434"/>
      <c r="R690" s="434"/>
      <c r="S690" s="434"/>
      <c r="T690" s="434"/>
      <c r="U690" s="434"/>
      <c r="V690" s="434"/>
      <c r="W690" s="34">
        <v>2000</v>
      </c>
      <c r="X690" s="35">
        <v>1</v>
      </c>
      <c r="Y690" s="44">
        <v>0</v>
      </c>
      <c r="Z690" s="34">
        <v>2000</v>
      </c>
    </row>
    <row r="691" spans="1:26" s="1" customFormat="1" ht="11.25" hidden="1" customHeight="1" outlineLevel="4">
      <c r="A691" s="435" t="s">
        <v>489</v>
      </c>
      <c r="B691" s="435"/>
      <c r="C691" s="435"/>
      <c r="D691" s="435"/>
      <c r="E691" s="435"/>
      <c r="F691" s="435"/>
      <c r="G691" s="435"/>
      <c r="H691" s="435"/>
      <c r="I691" s="435"/>
      <c r="J691" s="435"/>
      <c r="K691" s="435"/>
      <c r="L691" s="435"/>
      <c r="M691" s="435"/>
      <c r="N691" s="435"/>
      <c r="O691" s="435"/>
      <c r="P691" s="435"/>
      <c r="Q691" s="435"/>
      <c r="R691" s="435"/>
      <c r="S691" s="435"/>
      <c r="T691" s="435"/>
      <c r="U691" s="435"/>
      <c r="V691" s="435"/>
      <c r="W691" s="34">
        <v>2000</v>
      </c>
      <c r="X691" s="35">
        <v>1</v>
      </c>
      <c r="Y691" s="44">
        <v>0</v>
      </c>
      <c r="Z691" s="34">
        <v>2000</v>
      </c>
    </row>
    <row r="692" spans="1:26" s="1" customFormat="1" ht="11.25" hidden="1" customHeight="1" outlineLevel="5">
      <c r="A692" s="436">
        <v>358</v>
      </c>
      <c r="B692" s="436"/>
      <c r="C692" s="437" t="s">
        <v>1210</v>
      </c>
      <c r="D692" s="437"/>
      <c r="E692" s="437"/>
      <c r="F692" s="437"/>
      <c r="G692" s="437"/>
      <c r="H692" s="437"/>
      <c r="I692" s="45"/>
      <c r="J692" s="46"/>
      <c r="K692" s="46"/>
      <c r="L692" s="47"/>
      <c r="M692" s="36" t="s">
        <v>1225</v>
      </c>
      <c r="N692" s="37">
        <v>4</v>
      </c>
      <c r="O692" s="45"/>
      <c r="P692" s="46"/>
      <c r="Q692" s="47"/>
      <c r="R692" s="38" t="s">
        <v>751</v>
      </c>
      <c r="S692" s="38"/>
      <c r="T692" s="48"/>
      <c r="U692" s="49"/>
      <c r="V692" s="49" t="s">
        <v>1100</v>
      </c>
      <c r="W692" s="34">
        <v>2000</v>
      </c>
      <c r="X692" s="35">
        <v>1</v>
      </c>
      <c r="Y692" s="44">
        <v>0</v>
      </c>
      <c r="Z692" s="34">
        <v>2000</v>
      </c>
    </row>
    <row r="693" spans="1:26" s="1" customFormat="1" ht="11.25" hidden="1" customHeight="1" outlineLevel="3">
      <c r="A693" s="434" t="s">
        <v>495</v>
      </c>
      <c r="B693" s="434"/>
      <c r="C693" s="434"/>
      <c r="D693" s="434"/>
      <c r="E693" s="434"/>
      <c r="F693" s="434"/>
      <c r="G693" s="434"/>
      <c r="H693" s="434"/>
      <c r="I693" s="434"/>
      <c r="J693" s="434"/>
      <c r="K693" s="434"/>
      <c r="L693" s="434"/>
      <c r="M693" s="434"/>
      <c r="N693" s="434"/>
      <c r="O693" s="434"/>
      <c r="P693" s="434"/>
      <c r="Q693" s="434"/>
      <c r="R693" s="434"/>
      <c r="S693" s="434"/>
      <c r="T693" s="434"/>
      <c r="U693" s="434"/>
      <c r="V693" s="434"/>
      <c r="W693" s="34">
        <v>1500</v>
      </c>
      <c r="X693" s="35">
        <v>1</v>
      </c>
      <c r="Y693" s="44">
        <v>0</v>
      </c>
      <c r="Z693" s="34">
        <v>1500</v>
      </c>
    </row>
    <row r="694" spans="1:26" s="1" customFormat="1" ht="11.25" hidden="1" customHeight="1" outlineLevel="4">
      <c r="A694" s="435"/>
      <c r="B694" s="435"/>
      <c r="C694" s="435"/>
      <c r="D694" s="435"/>
      <c r="E694" s="435"/>
      <c r="F694" s="435"/>
      <c r="G694" s="435"/>
      <c r="H694" s="435"/>
      <c r="I694" s="435"/>
      <c r="J694" s="435"/>
      <c r="K694" s="435"/>
      <c r="L694" s="435"/>
      <c r="M694" s="435"/>
      <c r="N694" s="435"/>
      <c r="O694" s="435"/>
      <c r="P694" s="435"/>
      <c r="Q694" s="435"/>
      <c r="R694" s="435"/>
      <c r="S694" s="435"/>
      <c r="T694" s="435"/>
      <c r="U694" s="435"/>
      <c r="V694" s="435"/>
      <c r="W694" s="34">
        <v>1500</v>
      </c>
      <c r="X694" s="35">
        <v>1</v>
      </c>
      <c r="Y694" s="44">
        <v>0</v>
      </c>
      <c r="Z694" s="34">
        <v>1500</v>
      </c>
    </row>
    <row r="695" spans="1:26" s="1" customFormat="1" ht="11.25" hidden="1" customHeight="1" outlineLevel="5">
      <c r="A695" s="436">
        <v>359</v>
      </c>
      <c r="B695" s="436"/>
      <c r="C695" s="437" t="s">
        <v>1226</v>
      </c>
      <c r="D695" s="437"/>
      <c r="E695" s="437"/>
      <c r="F695" s="437"/>
      <c r="G695" s="437"/>
      <c r="H695" s="437"/>
      <c r="I695" s="437" t="s">
        <v>1227</v>
      </c>
      <c r="J695" s="437"/>
      <c r="K695" s="437"/>
      <c r="L695" s="437"/>
      <c r="M695" s="36" t="s">
        <v>1228</v>
      </c>
      <c r="N695" s="37">
        <v>4</v>
      </c>
      <c r="O695" s="45"/>
      <c r="P695" s="46"/>
      <c r="Q695" s="47"/>
      <c r="R695" s="38" t="s">
        <v>751</v>
      </c>
      <c r="S695" s="38"/>
      <c r="T695" s="48"/>
      <c r="U695" s="49"/>
      <c r="V695" s="49" t="s">
        <v>1100</v>
      </c>
      <c r="W695" s="34">
        <v>1500</v>
      </c>
      <c r="X695" s="35">
        <v>1</v>
      </c>
      <c r="Y695" s="44">
        <v>0</v>
      </c>
      <c r="Z695" s="34">
        <v>1500</v>
      </c>
    </row>
    <row r="696" spans="1:26" s="1" customFormat="1" ht="11.25" hidden="1" customHeight="1" outlineLevel="3">
      <c r="A696" s="434" t="s">
        <v>453</v>
      </c>
      <c r="B696" s="434"/>
      <c r="C696" s="434"/>
      <c r="D696" s="434"/>
      <c r="E696" s="434"/>
      <c r="F696" s="434"/>
      <c r="G696" s="434"/>
      <c r="H696" s="434"/>
      <c r="I696" s="434"/>
      <c r="J696" s="434"/>
      <c r="K696" s="434"/>
      <c r="L696" s="434"/>
      <c r="M696" s="434"/>
      <c r="N696" s="434"/>
      <c r="O696" s="434"/>
      <c r="P696" s="434"/>
      <c r="Q696" s="434"/>
      <c r="R696" s="434"/>
      <c r="S696" s="434"/>
      <c r="T696" s="434"/>
      <c r="U696" s="434"/>
      <c r="V696" s="434"/>
      <c r="W696" s="34">
        <v>150436.12</v>
      </c>
      <c r="X696" s="35">
        <v>145</v>
      </c>
      <c r="Y696" s="44">
        <v>0</v>
      </c>
      <c r="Z696" s="34">
        <v>150436.12</v>
      </c>
    </row>
    <row r="697" spans="1:26" s="1" customFormat="1" ht="11.25" hidden="1" customHeight="1" outlineLevel="4">
      <c r="A697" s="435" t="s">
        <v>454</v>
      </c>
      <c r="B697" s="435"/>
      <c r="C697" s="435"/>
      <c r="D697" s="435"/>
      <c r="E697" s="435"/>
      <c r="F697" s="435"/>
      <c r="G697" s="435"/>
      <c r="H697" s="435"/>
      <c r="I697" s="435"/>
      <c r="J697" s="435"/>
      <c r="K697" s="435"/>
      <c r="L697" s="435"/>
      <c r="M697" s="435"/>
      <c r="N697" s="435"/>
      <c r="O697" s="435"/>
      <c r="P697" s="435"/>
      <c r="Q697" s="435"/>
      <c r="R697" s="435"/>
      <c r="S697" s="435"/>
      <c r="T697" s="435"/>
      <c r="U697" s="435"/>
      <c r="V697" s="435"/>
      <c r="W697" s="34">
        <v>150436.12</v>
      </c>
      <c r="X697" s="35">
        <v>145</v>
      </c>
      <c r="Y697" s="44">
        <v>0</v>
      </c>
      <c r="Z697" s="34">
        <v>150436.12</v>
      </c>
    </row>
    <row r="698" spans="1:26" s="1" customFormat="1" ht="11.25" hidden="1" customHeight="1" outlineLevel="5">
      <c r="A698" s="436">
        <v>360</v>
      </c>
      <c r="B698" s="436"/>
      <c r="C698" s="437" t="s">
        <v>1229</v>
      </c>
      <c r="D698" s="437"/>
      <c r="E698" s="437"/>
      <c r="F698" s="437"/>
      <c r="G698" s="437"/>
      <c r="H698" s="437"/>
      <c r="I698" s="45"/>
      <c r="J698" s="46"/>
      <c r="K698" s="46"/>
      <c r="L698" s="47"/>
      <c r="M698" s="36" t="s">
        <v>1230</v>
      </c>
      <c r="N698" s="37">
        <v>5</v>
      </c>
      <c r="O698" s="45"/>
      <c r="P698" s="46"/>
      <c r="Q698" s="47"/>
      <c r="R698" s="38" t="s">
        <v>483</v>
      </c>
      <c r="S698" s="38"/>
      <c r="T698" s="48"/>
      <c r="U698" s="49"/>
      <c r="V698" s="49" t="s">
        <v>1100</v>
      </c>
      <c r="W698" s="34">
        <v>1300</v>
      </c>
      <c r="X698" s="35">
        <v>1</v>
      </c>
      <c r="Y698" s="44">
        <v>0</v>
      </c>
      <c r="Z698" s="34">
        <v>1300</v>
      </c>
    </row>
    <row r="699" spans="1:26" s="1" customFormat="1" ht="11.25" hidden="1" customHeight="1" outlineLevel="5">
      <c r="A699" s="436">
        <v>361</v>
      </c>
      <c r="B699" s="436"/>
      <c r="C699" s="437" t="s">
        <v>1231</v>
      </c>
      <c r="D699" s="437"/>
      <c r="E699" s="437"/>
      <c r="F699" s="437"/>
      <c r="G699" s="437"/>
      <c r="H699" s="437"/>
      <c r="I699" s="45"/>
      <c r="J699" s="46"/>
      <c r="K699" s="46"/>
      <c r="L699" s="47"/>
      <c r="M699" s="36" t="s">
        <v>1185</v>
      </c>
      <c r="N699" s="37">
        <v>4</v>
      </c>
      <c r="O699" s="45"/>
      <c r="P699" s="46"/>
      <c r="Q699" s="47"/>
      <c r="R699" s="38" t="s">
        <v>1051</v>
      </c>
      <c r="S699" s="38"/>
      <c r="T699" s="48"/>
      <c r="U699" s="49"/>
      <c r="V699" s="49" t="s">
        <v>1100</v>
      </c>
      <c r="W699" s="34">
        <v>2547.9</v>
      </c>
      <c r="X699" s="35">
        <v>1</v>
      </c>
      <c r="Y699" s="44">
        <v>0</v>
      </c>
      <c r="Z699" s="34">
        <v>2547.9</v>
      </c>
    </row>
    <row r="700" spans="1:26" s="1" customFormat="1" ht="11.25" hidden="1" customHeight="1" outlineLevel="5">
      <c r="A700" s="436">
        <v>362</v>
      </c>
      <c r="B700" s="436"/>
      <c r="C700" s="437" t="s">
        <v>1206</v>
      </c>
      <c r="D700" s="437"/>
      <c r="E700" s="437"/>
      <c r="F700" s="437"/>
      <c r="G700" s="437"/>
      <c r="H700" s="437"/>
      <c r="I700" s="45"/>
      <c r="J700" s="46"/>
      <c r="K700" s="46"/>
      <c r="L700" s="47"/>
      <c r="M700" s="36" t="s">
        <v>1203</v>
      </c>
      <c r="N700" s="37">
        <v>4</v>
      </c>
      <c r="O700" s="45"/>
      <c r="P700" s="46"/>
      <c r="Q700" s="47"/>
      <c r="R700" s="38" t="s">
        <v>664</v>
      </c>
      <c r="S700" s="38"/>
      <c r="T700" s="48"/>
      <c r="U700" s="49"/>
      <c r="V700" s="49" t="s">
        <v>1100</v>
      </c>
      <c r="W700" s="44">
        <v>670.35</v>
      </c>
      <c r="X700" s="35">
        <v>1</v>
      </c>
      <c r="Y700" s="44">
        <v>0</v>
      </c>
      <c r="Z700" s="44">
        <v>670.35</v>
      </c>
    </row>
    <row r="701" spans="1:26" s="1" customFormat="1" ht="11.25" hidden="1" customHeight="1" outlineLevel="5">
      <c r="A701" s="436">
        <v>363</v>
      </c>
      <c r="B701" s="436"/>
      <c r="C701" s="437" t="s">
        <v>1232</v>
      </c>
      <c r="D701" s="437"/>
      <c r="E701" s="437"/>
      <c r="F701" s="437"/>
      <c r="G701" s="437"/>
      <c r="H701" s="437"/>
      <c r="I701" s="45"/>
      <c r="J701" s="46"/>
      <c r="K701" s="46"/>
      <c r="L701" s="47"/>
      <c r="M701" s="36" t="s">
        <v>984</v>
      </c>
      <c r="N701" s="37">
        <v>3</v>
      </c>
      <c r="O701" s="45"/>
      <c r="P701" s="46"/>
      <c r="Q701" s="47"/>
      <c r="R701" s="38" t="s">
        <v>1233</v>
      </c>
      <c r="S701" s="38"/>
      <c r="T701" s="48"/>
      <c r="U701" s="49"/>
      <c r="V701" s="49" t="s">
        <v>1100</v>
      </c>
      <c r="W701" s="34">
        <v>1319.53</v>
      </c>
      <c r="X701" s="35">
        <v>1</v>
      </c>
      <c r="Y701" s="44">
        <v>0</v>
      </c>
      <c r="Z701" s="34">
        <v>1319.53</v>
      </c>
    </row>
    <row r="702" spans="1:26" s="1" customFormat="1" ht="11.25" hidden="1" customHeight="1" outlineLevel="5">
      <c r="A702" s="436">
        <v>364</v>
      </c>
      <c r="B702" s="436"/>
      <c r="C702" s="437" t="s">
        <v>1234</v>
      </c>
      <c r="D702" s="437"/>
      <c r="E702" s="437"/>
      <c r="F702" s="437"/>
      <c r="G702" s="437"/>
      <c r="H702" s="437"/>
      <c r="I702" s="45"/>
      <c r="J702" s="46"/>
      <c r="K702" s="46"/>
      <c r="L702" s="47"/>
      <c r="M702" s="36" t="s">
        <v>687</v>
      </c>
      <c r="N702" s="37">
        <v>3</v>
      </c>
      <c r="O702" s="45"/>
      <c r="P702" s="46"/>
      <c r="Q702" s="47"/>
      <c r="R702" s="38" t="s">
        <v>511</v>
      </c>
      <c r="S702" s="38"/>
      <c r="T702" s="48"/>
      <c r="U702" s="49"/>
      <c r="V702" s="49" t="s">
        <v>1100</v>
      </c>
      <c r="W702" s="34">
        <v>2760</v>
      </c>
      <c r="X702" s="35">
        <v>1</v>
      </c>
      <c r="Y702" s="44">
        <v>0</v>
      </c>
      <c r="Z702" s="34">
        <v>2760</v>
      </c>
    </row>
    <row r="703" spans="1:26" s="1" customFormat="1" ht="11.25" hidden="1" customHeight="1" outlineLevel="5">
      <c r="A703" s="436">
        <v>365</v>
      </c>
      <c r="B703" s="436"/>
      <c r="C703" s="437" t="s">
        <v>1235</v>
      </c>
      <c r="D703" s="437"/>
      <c r="E703" s="437"/>
      <c r="F703" s="437"/>
      <c r="G703" s="437"/>
      <c r="H703" s="437"/>
      <c r="I703" s="45"/>
      <c r="J703" s="46"/>
      <c r="K703" s="46"/>
      <c r="L703" s="47"/>
      <c r="M703" s="36" t="s">
        <v>1185</v>
      </c>
      <c r="N703" s="37">
        <v>4</v>
      </c>
      <c r="O703" s="45"/>
      <c r="P703" s="46"/>
      <c r="Q703" s="47"/>
      <c r="R703" s="38" t="s">
        <v>1236</v>
      </c>
      <c r="S703" s="38"/>
      <c r="T703" s="48"/>
      <c r="U703" s="49"/>
      <c r="V703" s="49" t="s">
        <v>1100</v>
      </c>
      <c r="W703" s="34">
        <v>1938</v>
      </c>
      <c r="X703" s="35">
        <v>1</v>
      </c>
      <c r="Y703" s="44">
        <v>0</v>
      </c>
      <c r="Z703" s="34">
        <v>1938</v>
      </c>
    </row>
    <row r="704" spans="1:26" s="1" customFormat="1" ht="11.25" hidden="1" customHeight="1" outlineLevel="5">
      <c r="A704" s="436">
        <v>366</v>
      </c>
      <c r="B704" s="436"/>
      <c r="C704" s="437" t="s">
        <v>1237</v>
      </c>
      <c r="D704" s="437"/>
      <c r="E704" s="437"/>
      <c r="F704" s="437"/>
      <c r="G704" s="437"/>
      <c r="H704" s="437"/>
      <c r="I704" s="45"/>
      <c r="J704" s="46"/>
      <c r="K704" s="46"/>
      <c r="L704" s="47"/>
      <c r="M704" s="36" t="s">
        <v>1238</v>
      </c>
      <c r="N704" s="37">
        <v>3</v>
      </c>
      <c r="O704" s="45"/>
      <c r="P704" s="46"/>
      <c r="Q704" s="47"/>
      <c r="R704" s="38" t="s">
        <v>511</v>
      </c>
      <c r="S704" s="38"/>
      <c r="T704" s="48"/>
      <c r="U704" s="49"/>
      <c r="V704" s="49" t="s">
        <v>1100</v>
      </c>
      <c r="W704" s="34">
        <v>1771</v>
      </c>
      <c r="X704" s="35">
        <v>1</v>
      </c>
      <c r="Y704" s="44">
        <v>0</v>
      </c>
      <c r="Z704" s="34">
        <v>1771</v>
      </c>
    </row>
    <row r="705" spans="1:26" s="1" customFormat="1" ht="11.25" hidden="1" customHeight="1" outlineLevel="5">
      <c r="A705" s="436">
        <v>367</v>
      </c>
      <c r="B705" s="436"/>
      <c r="C705" s="437" t="s">
        <v>1206</v>
      </c>
      <c r="D705" s="437"/>
      <c r="E705" s="437"/>
      <c r="F705" s="437"/>
      <c r="G705" s="437"/>
      <c r="H705" s="437"/>
      <c r="I705" s="45"/>
      <c r="J705" s="46"/>
      <c r="K705" s="46"/>
      <c r="L705" s="47"/>
      <c r="M705" s="36" t="s">
        <v>1239</v>
      </c>
      <c r="N705" s="37">
        <v>4</v>
      </c>
      <c r="O705" s="45"/>
      <c r="P705" s="46"/>
      <c r="Q705" s="47"/>
      <c r="R705" s="38" t="s">
        <v>1223</v>
      </c>
      <c r="S705" s="38"/>
      <c r="T705" s="48"/>
      <c r="U705" s="49"/>
      <c r="V705" s="49" t="s">
        <v>1100</v>
      </c>
      <c r="W705" s="34">
        <v>9162</v>
      </c>
      <c r="X705" s="35">
        <v>18</v>
      </c>
      <c r="Y705" s="44">
        <v>0</v>
      </c>
      <c r="Z705" s="34">
        <v>9162</v>
      </c>
    </row>
    <row r="706" spans="1:26" s="1" customFormat="1" ht="11.25" hidden="1" customHeight="1" outlineLevel="5">
      <c r="A706" s="436">
        <v>368</v>
      </c>
      <c r="B706" s="436"/>
      <c r="C706" s="437" t="s">
        <v>1240</v>
      </c>
      <c r="D706" s="437"/>
      <c r="E706" s="437"/>
      <c r="F706" s="437"/>
      <c r="G706" s="437"/>
      <c r="H706" s="437"/>
      <c r="I706" s="45"/>
      <c r="J706" s="46"/>
      <c r="K706" s="46"/>
      <c r="L706" s="47"/>
      <c r="M706" s="36" t="s">
        <v>1241</v>
      </c>
      <c r="N706" s="37">
        <v>3</v>
      </c>
      <c r="O706" s="45"/>
      <c r="P706" s="46"/>
      <c r="Q706" s="47"/>
      <c r="R706" s="38" t="s">
        <v>1233</v>
      </c>
      <c r="S706" s="38"/>
      <c r="T706" s="48"/>
      <c r="U706" s="49"/>
      <c r="V706" s="49" t="s">
        <v>1100</v>
      </c>
      <c r="W706" s="44">
        <v>928.37</v>
      </c>
      <c r="X706" s="35">
        <v>1</v>
      </c>
      <c r="Y706" s="44">
        <v>0</v>
      </c>
      <c r="Z706" s="44">
        <v>928.37</v>
      </c>
    </row>
    <row r="707" spans="1:26" s="1" customFormat="1" ht="11.25" hidden="1" customHeight="1" outlineLevel="5">
      <c r="A707" s="436">
        <v>369</v>
      </c>
      <c r="B707" s="436"/>
      <c r="C707" s="437" t="s">
        <v>719</v>
      </c>
      <c r="D707" s="437"/>
      <c r="E707" s="437"/>
      <c r="F707" s="437"/>
      <c r="G707" s="437"/>
      <c r="H707" s="437"/>
      <c r="I707" s="45"/>
      <c r="J707" s="46"/>
      <c r="K707" s="46"/>
      <c r="L707" s="47"/>
      <c r="M707" s="36" t="s">
        <v>1242</v>
      </c>
      <c r="N707" s="37">
        <v>4</v>
      </c>
      <c r="O707" s="45"/>
      <c r="P707" s="46"/>
      <c r="Q707" s="47"/>
      <c r="R707" s="38" t="s">
        <v>1220</v>
      </c>
      <c r="S707" s="38"/>
      <c r="T707" s="48"/>
      <c r="U707" s="49"/>
      <c r="V707" s="49" t="s">
        <v>1100</v>
      </c>
      <c r="W707" s="34">
        <v>12982.5</v>
      </c>
      <c r="X707" s="35">
        <v>25</v>
      </c>
      <c r="Y707" s="44">
        <v>0</v>
      </c>
      <c r="Z707" s="34">
        <v>12982.5</v>
      </c>
    </row>
    <row r="708" spans="1:26" s="1" customFormat="1" ht="11.25" hidden="1" customHeight="1" outlineLevel="5">
      <c r="A708" s="436">
        <v>370</v>
      </c>
      <c r="B708" s="436"/>
      <c r="C708" s="437" t="s">
        <v>1243</v>
      </c>
      <c r="D708" s="437"/>
      <c r="E708" s="437"/>
      <c r="F708" s="437"/>
      <c r="G708" s="437"/>
      <c r="H708" s="437"/>
      <c r="I708" s="45"/>
      <c r="J708" s="46"/>
      <c r="K708" s="46"/>
      <c r="L708" s="47"/>
      <c r="M708" s="36" t="s">
        <v>1244</v>
      </c>
      <c r="N708" s="37">
        <v>3</v>
      </c>
      <c r="O708" s="45"/>
      <c r="P708" s="46"/>
      <c r="Q708" s="47"/>
      <c r="R708" s="38" t="s">
        <v>1245</v>
      </c>
      <c r="S708" s="38"/>
      <c r="T708" s="48"/>
      <c r="U708" s="49"/>
      <c r="V708" s="49" t="s">
        <v>1100</v>
      </c>
      <c r="W708" s="44">
        <v>390</v>
      </c>
      <c r="X708" s="35">
        <v>1</v>
      </c>
      <c r="Y708" s="44">
        <v>0</v>
      </c>
      <c r="Z708" s="44">
        <v>390</v>
      </c>
    </row>
    <row r="709" spans="1:26" s="1" customFormat="1" ht="11.25" hidden="1" customHeight="1" outlineLevel="5">
      <c r="A709" s="436">
        <v>371</v>
      </c>
      <c r="B709" s="436"/>
      <c r="C709" s="437" t="s">
        <v>1246</v>
      </c>
      <c r="D709" s="437"/>
      <c r="E709" s="437"/>
      <c r="F709" s="437"/>
      <c r="G709" s="437"/>
      <c r="H709" s="437"/>
      <c r="I709" s="45"/>
      <c r="J709" s="46"/>
      <c r="K709" s="46"/>
      <c r="L709" s="47"/>
      <c r="M709" s="36" t="s">
        <v>1247</v>
      </c>
      <c r="N709" s="37">
        <v>4</v>
      </c>
      <c r="O709" s="45"/>
      <c r="P709" s="46"/>
      <c r="Q709" s="47"/>
      <c r="R709" s="38" t="s">
        <v>1248</v>
      </c>
      <c r="S709" s="38"/>
      <c r="T709" s="48"/>
      <c r="U709" s="49"/>
      <c r="V709" s="49" t="s">
        <v>1100</v>
      </c>
      <c r="W709" s="34">
        <v>5000</v>
      </c>
      <c r="X709" s="35">
        <v>2</v>
      </c>
      <c r="Y709" s="44">
        <v>0</v>
      </c>
      <c r="Z709" s="34">
        <v>5000</v>
      </c>
    </row>
    <row r="710" spans="1:26" s="1" customFormat="1" ht="11.25" hidden="1" customHeight="1" outlineLevel="5">
      <c r="A710" s="436">
        <v>372</v>
      </c>
      <c r="B710" s="436"/>
      <c r="C710" s="437" t="s">
        <v>1249</v>
      </c>
      <c r="D710" s="437"/>
      <c r="E710" s="437"/>
      <c r="F710" s="437"/>
      <c r="G710" s="437"/>
      <c r="H710" s="437"/>
      <c r="I710" s="45"/>
      <c r="J710" s="46"/>
      <c r="K710" s="46"/>
      <c r="L710" s="47"/>
      <c r="M710" s="36" t="s">
        <v>1250</v>
      </c>
      <c r="N710" s="37">
        <v>4</v>
      </c>
      <c r="O710" s="45"/>
      <c r="P710" s="46"/>
      <c r="Q710" s="47"/>
      <c r="R710" s="38" t="s">
        <v>530</v>
      </c>
      <c r="S710" s="38"/>
      <c r="T710" s="48"/>
      <c r="U710" s="49"/>
      <c r="V710" s="49" t="s">
        <v>1100</v>
      </c>
      <c r="W710" s="34">
        <v>28815</v>
      </c>
      <c r="X710" s="35">
        <v>45</v>
      </c>
      <c r="Y710" s="44">
        <v>0</v>
      </c>
      <c r="Z710" s="34">
        <v>28815</v>
      </c>
    </row>
    <row r="711" spans="1:26" s="1" customFormat="1" ht="11.25" hidden="1" customHeight="1" outlineLevel="5">
      <c r="A711" s="436">
        <v>373</v>
      </c>
      <c r="B711" s="436"/>
      <c r="C711" s="437" t="s">
        <v>1251</v>
      </c>
      <c r="D711" s="437"/>
      <c r="E711" s="437"/>
      <c r="F711" s="437"/>
      <c r="G711" s="437"/>
      <c r="H711" s="437"/>
      <c r="I711" s="45"/>
      <c r="J711" s="46"/>
      <c r="K711" s="46"/>
      <c r="L711" s="47"/>
      <c r="M711" s="36" t="s">
        <v>1252</v>
      </c>
      <c r="N711" s="37">
        <v>3</v>
      </c>
      <c r="O711" s="45"/>
      <c r="P711" s="46"/>
      <c r="Q711" s="47"/>
      <c r="R711" s="38" t="s">
        <v>1253</v>
      </c>
      <c r="S711" s="38"/>
      <c r="T711" s="48"/>
      <c r="U711" s="49"/>
      <c r="V711" s="49" t="s">
        <v>1100</v>
      </c>
      <c r="W711" s="34">
        <v>2437.13</v>
      </c>
      <c r="X711" s="35">
        <v>1</v>
      </c>
      <c r="Y711" s="44">
        <v>0</v>
      </c>
      <c r="Z711" s="34">
        <v>2437.13</v>
      </c>
    </row>
    <row r="712" spans="1:26" s="1" customFormat="1" ht="11.25" hidden="1" customHeight="1" outlineLevel="5">
      <c r="A712" s="436">
        <v>374</v>
      </c>
      <c r="B712" s="436"/>
      <c r="C712" s="437" t="s">
        <v>1206</v>
      </c>
      <c r="D712" s="437"/>
      <c r="E712" s="437"/>
      <c r="F712" s="437"/>
      <c r="G712" s="437"/>
      <c r="H712" s="437"/>
      <c r="I712" s="45"/>
      <c r="J712" s="46"/>
      <c r="K712" s="46"/>
      <c r="L712" s="47"/>
      <c r="M712" s="36" t="s">
        <v>1254</v>
      </c>
      <c r="N712" s="37">
        <v>4</v>
      </c>
      <c r="O712" s="45"/>
      <c r="P712" s="46"/>
      <c r="Q712" s="47"/>
      <c r="R712" s="38" t="s">
        <v>1220</v>
      </c>
      <c r="S712" s="38"/>
      <c r="T712" s="48"/>
      <c r="U712" s="49"/>
      <c r="V712" s="49" t="s">
        <v>1100</v>
      </c>
      <c r="W712" s="44">
        <v>491.4</v>
      </c>
      <c r="X712" s="35">
        <v>1</v>
      </c>
      <c r="Y712" s="44">
        <v>0</v>
      </c>
      <c r="Z712" s="44">
        <v>491.4</v>
      </c>
    </row>
    <row r="713" spans="1:26" s="1" customFormat="1" ht="11.25" hidden="1" customHeight="1" outlineLevel="5">
      <c r="A713" s="436">
        <v>375</v>
      </c>
      <c r="B713" s="436"/>
      <c r="C713" s="437" t="s">
        <v>1255</v>
      </c>
      <c r="D713" s="437"/>
      <c r="E713" s="437"/>
      <c r="F713" s="437"/>
      <c r="G713" s="437"/>
      <c r="H713" s="437"/>
      <c r="I713" s="45"/>
      <c r="J713" s="46"/>
      <c r="K713" s="46"/>
      <c r="L713" s="47"/>
      <c r="M713" s="36" t="s">
        <v>1256</v>
      </c>
      <c r="N713" s="37">
        <v>4</v>
      </c>
      <c r="O713" s="45"/>
      <c r="P713" s="46"/>
      <c r="Q713" s="47"/>
      <c r="R713" s="38" t="s">
        <v>1223</v>
      </c>
      <c r="S713" s="38"/>
      <c r="T713" s="48"/>
      <c r="U713" s="49"/>
      <c r="V713" s="49" t="s">
        <v>1100</v>
      </c>
      <c r="W713" s="34">
        <v>68450</v>
      </c>
      <c r="X713" s="35">
        <v>37</v>
      </c>
      <c r="Y713" s="44">
        <v>0</v>
      </c>
      <c r="Z713" s="34">
        <v>68450</v>
      </c>
    </row>
    <row r="714" spans="1:26" s="1" customFormat="1" ht="11.25" hidden="1" customHeight="1" outlineLevel="5">
      <c r="A714" s="436">
        <v>376</v>
      </c>
      <c r="B714" s="436"/>
      <c r="C714" s="437" t="s">
        <v>1257</v>
      </c>
      <c r="D714" s="437"/>
      <c r="E714" s="437"/>
      <c r="F714" s="437"/>
      <c r="G714" s="437"/>
      <c r="H714" s="437"/>
      <c r="I714" s="45"/>
      <c r="J714" s="46"/>
      <c r="K714" s="46"/>
      <c r="L714" s="47"/>
      <c r="M714" s="36" t="s">
        <v>899</v>
      </c>
      <c r="N714" s="37">
        <v>3</v>
      </c>
      <c r="O714" s="45"/>
      <c r="P714" s="46"/>
      <c r="Q714" s="47"/>
      <c r="R714" s="38" t="s">
        <v>511</v>
      </c>
      <c r="S714" s="38"/>
      <c r="T714" s="48"/>
      <c r="U714" s="49"/>
      <c r="V714" s="49" t="s">
        <v>1100</v>
      </c>
      <c r="W714" s="44">
        <v>521.33000000000004</v>
      </c>
      <c r="X714" s="35">
        <v>2</v>
      </c>
      <c r="Y714" s="44">
        <v>0</v>
      </c>
      <c r="Z714" s="44">
        <v>521.33000000000004</v>
      </c>
    </row>
    <row r="715" spans="1:26" s="1" customFormat="1" ht="11.25" hidden="1" customHeight="1" outlineLevel="5">
      <c r="A715" s="436">
        <v>377</v>
      </c>
      <c r="B715" s="436"/>
      <c r="C715" s="437" t="s">
        <v>1258</v>
      </c>
      <c r="D715" s="437"/>
      <c r="E715" s="437"/>
      <c r="F715" s="437"/>
      <c r="G715" s="437"/>
      <c r="H715" s="437"/>
      <c r="I715" s="45"/>
      <c r="J715" s="46"/>
      <c r="K715" s="46"/>
      <c r="L715" s="47"/>
      <c r="M715" s="36" t="s">
        <v>1259</v>
      </c>
      <c r="N715" s="37">
        <v>3</v>
      </c>
      <c r="O715" s="45"/>
      <c r="P715" s="46"/>
      <c r="Q715" s="47"/>
      <c r="R715" s="38" t="s">
        <v>1260</v>
      </c>
      <c r="S715" s="38"/>
      <c r="T715" s="48"/>
      <c r="U715" s="49"/>
      <c r="V715" s="49" t="s">
        <v>1100</v>
      </c>
      <c r="W715" s="34">
        <v>1451.61</v>
      </c>
      <c r="X715" s="35">
        <v>1</v>
      </c>
      <c r="Y715" s="44">
        <v>0</v>
      </c>
      <c r="Z715" s="34">
        <v>1451.61</v>
      </c>
    </row>
    <row r="716" spans="1:26" s="1" customFormat="1" ht="11.25" hidden="1" customHeight="1" outlineLevel="5">
      <c r="A716" s="436">
        <v>378</v>
      </c>
      <c r="B716" s="436"/>
      <c r="C716" s="437" t="s">
        <v>1261</v>
      </c>
      <c r="D716" s="437"/>
      <c r="E716" s="437"/>
      <c r="F716" s="437"/>
      <c r="G716" s="437"/>
      <c r="H716" s="437"/>
      <c r="I716" s="437" t="s">
        <v>1262</v>
      </c>
      <c r="J716" s="437"/>
      <c r="K716" s="437"/>
      <c r="L716" s="437"/>
      <c r="M716" s="36" t="s">
        <v>1241</v>
      </c>
      <c r="N716" s="37">
        <v>3</v>
      </c>
      <c r="O716" s="45"/>
      <c r="P716" s="46"/>
      <c r="Q716" s="47"/>
      <c r="R716" s="38" t="s">
        <v>751</v>
      </c>
      <c r="S716" s="38"/>
      <c r="T716" s="48"/>
      <c r="U716" s="49"/>
      <c r="V716" s="49" t="s">
        <v>1100</v>
      </c>
      <c r="W716" s="34">
        <v>2000</v>
      </c>
      <c r="X716" s="35">
        <v>1</v>
      </c>
      <c r="Y716" s="44">
        <v>0</v>
      </c>
      <c r="Z716" s="34">
        <v>2000</v>
      </c>
    </row>
    <row r="717" spans="1:26" s="1" customFormat="1" ht="11.25" hidden="1" customHeight="1" outlineLevel="5">
      <c r="A717" s="436">
        <v>379</v>
      </c>
      <c r="B717" s="436"/>
      <c r="C717" s="437" t="s">
        <v>1263</v>
      </c>
      <c r="D717" s="437"/>
      <c r="E717" s="437"/>
      <c r="F717" s="437"/>
      <c r="G717" s="437"/>
      <c r="H717" s="437"/>
      <c r="I717" s="437" t="s">
        <v>1264</v>
      </c>
      <c r="J717" s="437"/>
      <c r="K717" s="437"/>
      <c r="L717" s="437"/>
      <c r="M717" s="36" t="s">
        <v>1265</v>
      </c>
      <c r="N717" s="37">
        <v>3</v>
      </c>
      <c r="O717" s="45"/>
      <c r="P717" s="46"/>
      <c r="Q717" s="47"/>
      <c r="R717" s="38" t="s">
        <v>751</v>
      </c>
      <c r="S717" s="38"/>
      <c r="T717" s="48"/>
      <c r="U717" s="49"/>
      <c r="V717" s="49" t="s">
        <v>1100</v>
      </c>
      <c r="W717" s="34">
        <v>1500</v>
      </c>
      <c r="X717" s="35">
        <v>1</v>
      </c>
      <c r="Y717" s="44">
        <v>0</v>
      </c>
      <c r="Z717" s="34">
        <v>1500</v>
      </c>
    </row>
    <row r="718" spans="1:26" s="1" customFormat="1" ht="11.25" hidden="1" customHeight="1" outlineLevel="5">
      <c r="A718" s="436">
        <v>380</v>
      </c>
      <c r="B718" s="436"/>
      <c r="C718" s="437" t="s">
        <v>1263</v>
      </c>
      <c r="D718" s="437"/>
      <c r="E718" s="437"/>
      <c r="F718" s="437"/>
      <c r="G718" s="437"/>
      <c r="H718" s="437"/>
      <c r="I718" s="437" t="s">
        <v>1266</v>
      </c>
      <c r="J718" s="437"/>
      <c r="K718" s="437"/>
      <c r="L718" s="437"/>
      <c r="M718" s="36" t="s">
        <v>1265</v>
      </c>
      <c r="N718" s="37">
        <v>3</v>
      </c>
      <c r="O718" s="45"/>
      <c r="P718" s="46"/>
      <c r="Q718" s="47"/>
      <c r="R718" s="38" t="s">
        <v>751</v>
      </c>
      <c r="S718" s="38"/>
      <c r="T718" s="48"/>
      <c r="U718" s="49"/>
      <c r="V718" s="49" t="s">
        <v>1100</v>
      </c>
      <c r="W718" s="34">
        <v>1500</v>
      </c>
      <c r="X718" s="35">
        <v>1</v>
      </c>
      <c r="Y718" s="44">
        <v>0</v>
      </c>
      <c r="Z718" s="34">
        <v>1500</v>
      </c>
    </row>
    <row r="719" spans="1:26" s="1" customFormat="1" ht="11.25" hidden="1" customHeight="1" outlineLevel="5">
      <c r="A719" s="436">
        <v>381</v>
      </c>
      <c r="B719" s="436"/>
      <c r="C719" s="437" t="s">
        <v>1267</v>
      </c>
      <c r="D719" s="437"/>
      <c r="E719" s="437"/>
      <c r="F719" s="437"/>
      <c r="G719" s="437"/>
      <c r="H719" s="437"/>
      <c r="I719" s="437" t="s">
        <v>1268</v>
      </c>
      <c r="J719" s="437"/>
      <c r="K719" s="437"/>
      <c r="L719" s="437"/>
      <c r="M719" s="36" t="s">
        <v>1269</v>
      </c>
      <c r="N719" s="37">
        <v>3</v>
      </c>
      <c r="O719" s="45"/>
      <c r="P719" s="46"/>
      <c r="Q719" s="47"/>
      <c r="R719" s="38" t="s">
        <v>751</v>
      </c>
      <c r="S719" s="38"/>
      <c r="T719" s="48"/>
      <c r="U719" s="49"/>
      <c r="V719" s="49" t="s">
        <v>1100</v>
      </c>
      <c r="W719" s="34">
        <v>2500</v>
      </c>
      <c r="X719" s="35">
        <v>1</v>
      </c>
      <c r="Y719" s="44">
        <v>0</v>
      </c>
      <c r="Z719" s="34">
        <v>2500</v>
      </c>
    </row>
    <row r="720" spans="1:26" s="1" customFormat="1" ht="11.25" hidden="1" customHeight="1" outlineLevel="3">
      <c r="A720" s="434" t="s">
        <v>506</v>
      </c>
      <c r="B720" s="434"/>
      <c r="C720" s="434"/>
      <c r="D720" s="434"/>
      <c r="E720" s="434"/>
      <c r="F720" s="434"/>
      <c r="G720" s="434"/>
      <c r="H720" s="434"/>
      <c r="I720" s="434"/>
      <c r="J720" s="434"/>
      <c r="K720" s="434"/>
      <c r="L720" s="434"/>
      <c r="M720" s="434"/>
      <c r="N720" s="434"/>
      <c r="O720" s="434"/>
      <c r="P720" s="434"/>
      <c r="Q720" s="434"/>
      <c r="R720" s="434"/>
      <c r="S720" s="434"/>
      <c r="T720" s="434"/>
      <c r="U720" s="434"/>
      <c r="V720" s="434"/>
      <c r="W720" s="34">
        <v>44929.599999999999</v>
      </c>
      <c r="X720" s="35">
        <v>16</v>
      </c>
      <c r="Y720" s="44">
        <v>0</v>
      </c>
      <c r="Z720" s="34">
        <v>44929.599999999999</v>
      </c>
    </row>
    <row r="721" spans="1:26" s="1" customFormat="1" ht="11.25" hidden="1" customHeight="1" outlineLevel="4">
      <c r="A721" s="435"/>
      <c r="B721" s="435"/>
      <c r="C721" s="435"/>
      <c r="D721" s="435"/>
      <c r="E721" s="435"/>
      <c r="F721" s="435"/>
      <c r="G721" s="435"/>
      <c r="H721" s="435"/>
      <c r="I721" s="435"/>
      <c r="J721" s="435"/>
      <c r="K721" s="435"/>
      <c r="L721" s="435"/>
      <c r="M721" s="435"/>
      <c r="N721" s="435"/>
      <c r="O721" s="435"/>
      <c r="P721" s="435"/>
      <c r="Q721" s="435"/>
      <c r="R721" s="435"/>
      <c r="S721" s="435"/>
      <c r="T721" s="435"/>
      <c r="U721" s="435"/>
      <c r="V721" s="435"/>
      <c r="W721" s="34">
        <v>44929.599999999999</v>
      </c>
      <c r="X721" s="35">
        <v>16</v>
      </c>
      <c r="Y721" s="44">
        <v>0</v>
      </c>
      <c r="Z721" s="34">
        <v>44929.599999999999</v>
      </c>
    </row>
    <row r="722" spans="1:26" s="1" customFormat="1" ht="11.25" hidden="1" customHeight="1" outlineLevel="5">
      <c r="A722" s="436">
        <v>382</v>
      </c>
      <c r="B722" s="436"/>
      <c r="C722" s="437" t="s">
        <v>1270</v>
      </c>
      <c r="D722" s="437"/>
      <c r="E722" s="437"/>
      <c r="F722" s="437"/>
      <c r="G722" s="437"/>
      <c r="H722" s="437"/>
      <c r="I722" s="45"/>
      <c r="J722" s="46"/>
      <c r="K722" s="46"/>
      <c r="L722" s="47"/>
      <c r="M722" s="36" t="s">
        <v>1271</v>
      </c>
      <c r="N722" s="37">
        <v>4</v>
      </c>
      <c r="O722" s="45"/>
      <c r="P722" s="46"/>
      <c r="Q722" s="47"/>
      <c r="R722" s="38" t="s">
        <v>1007</v>
      </c>
      <c r="S722" s="38"/>
      <c r="T722" s="48"/>
      <c r="U722" s="49"/>
      <c r="V722" s="49" t="s">
        <v>1100</v>
      </c>
      <c r="W722" s="34">
        <v>44929.599999999999</v>
      </c>
      <c r="X722" s="35">
        <v>16</v>
      </c>
      <c r="Y722" s="44">
        <v>0</v>
      </c>
      <c r="Z722" s="34">
        <v>44929.599999999999</v>
      </c>
    </row>
    <row r="723" spans="1:26" s="1" customFormat="1" ht="11.25" hidden="1" customHeight="1" outlineLevel="3">
      <c r="A723" s="434" t="s">
        <v>508</v>
      </c>
      <c r="B723" s="434"/>
      <c r="C723" s="434"/>
      <c r="D723" s="434"/>
      <c r="E723" s="434"/>
      <c r="F723" s="434"/>
      <c r="G723" s="434"/>
      <c r="H723" s="434"/>
      <c r="I723" s="434"/>
      <c r="J723" s="434"/>
      <c r="K723" s="434"/>
      <c r="L723" s="434"/>
      <c r="M723" s="434"/>
      <c r="N723" s="434"/>
      <c r="O723" s="434"/>
      <c r="P723" s="434"/>
      <c r="Q723" s="434"/>
      <c r="R723" s="434"/>
      <c r="S723" s="434"/>
      <c r="T723" s="434"/>
      <c r="U723" s="434"/>
      <c r="V723" s="434"/>
      <c r="W723" s="34">
        <v>3000</v>
      </c>
      <c r="X723" s="35">
        <v>2</v>
      </c>
      <c r="Y723" s="44">
        <v>0</v>
      </c>
      <c r="Z723" s="34">
        <v>3000</v>
      </c>
    </row>
    <row r="724" spans="1:26" s="1" customFormat="1" ht="11.25" hidden="1" customHeight="1" outlineLevel="4">
      <c r="A724" s="435" t="s">
        <v>489</v>
      </c>
      <c r="B724" s="435"/>
      <c r="C724" s="435"/>
      <c r="D724" s="435"/>
      <c r="E724" s="435"/>
      <c r="F724" s="435"/>
      <c r="G724" s="435"/>
      <c r="H724" s="435"/>
      <c r="I724" s="435"/>
      <c r="J724" s="435"/>
      <c r="K724" s="435"/>
      <c r="L724" s="435"/>
      <c r="M724" s="435"/>
      <c r="N724" s="435"/>
      <c r="O724" s="435"/>
      <c r="P724" s="435"/>
      <c r="Q724" s="435"/>
      <c r="R724" s="435"/>
      <c r="S724" s="435"/>
      <c r="T724" s="435"/>
      <c r="U724" s="435"/>
      <c r="V724" s="435"/>
      <c r="W724" s="34">
        <v>3000</v>
      </c>
      <c r="X724" s="35">
        <v>2</v>
      </c>
      <c r="Y724" s="44">
        <v>0</v>
      </c>
      <c r="Z724" s="34">
        <v>3000</v>
      </c>
    </row>
    <row r="725" spans="1:26" s="1" customFormat="1" ht="11.25" hidden="1" customHeight="1" outlineLevel="5">
      <c r="A725" s="436">
        <v>383</v>
      </c>
      <c r="B725" s="436"/>
      <c r="C725" s="437" t="s">
        <v>1272</v>
      </c>
      <c r="D725" s="437"/>
      <c r="E725" s="437"/>
      <c r="F725" s="437"/>
      <c r="G725" s="437"/>
      <c r="H725" s="437"/>
      <c r="I725" s="437" t="s">
        <v>1273</v>
      </c>
      <c r="J725" s="437"/>
      <c r="K725" s="437"/>
      <c r="L725" s="437"/>
      <c r="M725" s="36" t="s">
        <v>1244</v>
      </c>
      <c r="N725" s="37">
        <v>3</v>
      </c>
      <c r="O725" s="45"/>
      <c r="P725" s="46"/>
      <c r="Q725" s="47"/>
      <c r="R725" s="38" t="s">
        <v>1274</v>
      </c>
      <c r="S725" s="38"/>
      <c r="T725" s="48"/>
      <c r="U725" s="49"/>
      <c r="V725" s="49" t="s">
        <v>1100</v>
      </c>
      <c r="W725" s="34">
        <v>1000</v>
      </c>
      <c r="X725" s="35">
        <v>1</v>
      </c>
      <c r="Y725" s="44">
        <v>0</v>
      </c>
      <c r="Z725" s="34">
        <v>1000</v>
      </c>
    </row>
    <row r="726" spans="1:26" s="1" customFormat="1" ht="11.25" hidden="1" customHeight="1" outlineLevel="5">
      <c r="A726" s="436">
        <v>384</v>
      </c>
      <c r="B726" s="436"/>
      <c r="C726" s="437" t="s">
        <v>1275</v>
      </c>
      <c r="D726" s="437"/>
      <c r="E726" s="437"/>
      <c r="F726" s="437"/>
      <c r="G726" s="437"/>
      <c r="H726" s="437"/>
      <c r="I726" s="437" t="s">
        <v>1276</v>
      </c>
      <c r="J726" s="437"/>
      <c r="K726" s="437"/>
      <c r="L726" s="437"/>
      <c r="M726" s="36" t="s">
        <v>1277</v>
      </c>
      <c r="N726" s="37">
        <v>3</v>
      </c>
      <c r="O726" s="45"/>
      <c r="P726" s="46"/>
      <c r="Q726" s="47"/>
      <c r="R726" s="38" t="s">
        <v>751</v>
      </c>
      <c r="S726" s="38"/>
      <c r="T726" s="48"/>
      <c r="U726" s="49"/>
      <c r="V726" s="49" t="s">
        <v>1100</v>
      </c>
      <c r="W726" s="34">
        <v>2000</v>
      </c>
      <c r="X726" s="35">
        <v>1</v>
      </c>
      <c r="Y726" s="44">
        <v>0</v>
      </c>
      <c r="Z726" s="34">
        <v>2000</v>
      </c>
    </row>
    <row r="727" spans="1:26" s="1" customFormat="1" ht="11.25" hidden="1" customHeight="1" outlineLevel="3">
      <c r="A727" s="434" t="s">
        <v>512</v>
      </c>
      <c r="B727" s="434"/>
      <c r="C727" s="434"/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  <c r="V727" s="434"/>
      <c r="W727" s="34">
        <v>9141</v>
      </c>
      <c r="X727" s="35">
        <v>6</v>
      </c>
      <c r="Y727" s="44">
        <v>0</v>
      </c>
      <c r="Z727" s="34">
        <v>9141</v>
      </c>
    </row>
    <row r="728" spans="1:26" s="1" customFormat="1" ht="11.25" hidden="1" customHeight="1" outlineLevel="4">
      <c r="A728" s="435" t="s">
        <v>489</v>
      </c>
      <c r="B728" s="435"/>
      <c r="C728" s="435"/>
      <c r="D728" s="435"/>
      <c r="E728" s="435"/>
      <c r="F728" s="435"/>
      <c r="G728" s="435"/>
      <c r="H728" s="435"/>
      <c r="I728" s="435"/>
      <c r="J728" s="435"/>
      <c r="K728" s="435"/>
      <c r="L728" s="435"/>
      <c r="M728" s="435"/>
      <c r="N728" s="435"/>
      <c r="O728" s="435"/>
      <c r="P728" s="435"/>
      <c r="Q728" s="435"/>
      <c r="R728" s="435"/>
      <c r="S728" s="435"/>
      <c r="T728" s="435"/>
      <c r="U728" s="435"/>
      <c r="V728" s="435"/>
      <c r="W728" s="34">
        <v>9141</v>
      </c>
      <c r="X728" s="35">
        <v>6</v>
      </c>
      <c r="Y728" s="44">
        <v>0</v>
      </c>
      <c r="Z728" s="34">
        <v>9141</v>
      </c>
    </row>
    <row r="729" spans="1:26" s="1" customFormat="1" ht="11.25" hidden="1" customHeight="1" outlineLevel="5">
      <c r="A729" s="436">
        <v>385</v>
      </c>
      <c r="B729" s="436"/>
      <c r="C729" s="437" t="s">
        <v>1278</v>
      </c>
      <c r="D729" s="437"/>
      <c r="E729" s="437"/>
      <c r="F729" s="437"/>
      <c r="G729" s="437"/>
      <c r="H729" s="437"/>
      <c r="I729" s="45"/>
      <c r="J729" s="46"/>
      <c r="K729" s="46"/>
      <c r="L729" s="47"/>
      <c r="M729" s="36" t="s">
        <v>1279</v>
      </c>
      <c r="N729" s="37">
        <v>4</v>
      </c>
      <c r="O729" s="45"/>
      <c r="P729" s="46"/>
      <c r="Q729" s="47"/>
      <c r="R729" s="38" t="s">
        <v>696</v>
      </c>
      <c r="S729" s="38"/>
      <c r="T729" s="48"/>
      <c r="U729" s="49"/>
      <c r="V729" s="49" t="s">
        <v>1100</v>
      </c>
      <c r="W729" s="34">
        <v>2000</v>
      </c>
      <c r="X729" s="35">
        <v>1</v>
      </c>
      <c r="Y729" s="44">
        <v>0</v>
      </c>
      <c r="Z729" s="34">
        <v>2000</v>
      </c>
    </row>
    <row r="730" spans="1:26" s="1" customFormat="1" ht="11.25" hidden="1" customHeight="1" outlineLevel="5">
      <c r="A730" s="436">
        <v>386</v>
      </c>
      <c r="B730" s="436"/>
      <c r="C730" s="437" t="s">
        <v>1280</v>
      </c>
      <c r="D730" s="437"/>
      <c r="E730" s="437"/>
      <c r="F730" s="437"/>
      <c r="G730" s="437"/>
      <c r="H730" s="437"/>
      <c r="I730" s="45"/>
      <c r="J730" s="46"/>
      <c r="K730" s="46"/>
      <c r="L730" s="47"/>
      <c r="M730" s="36" t="s">
        <v>1281</v>
      </c>
      <c r="N730" s="37">
        <v>4</v>
      </c>
      <c r="O730" s="45"/>
      <c r="P730" s="46"/>
      <c r="Q730" s="47"/>
      <c r="R730" s="38" t="s">
        <v>696</v>
      </c>
      <c r="S730" s="38"/>
      <c r="T730" s="48"/>
      <c r="U730" s="49"/>
      <c r="V730" s="49" t="s">
        <v>1100</v>
      </c>
      <c r="W730" s="34">
        <v>3000</v>
      </c>
      <c r="X730" s="35">
        <v>1</v>
      </c>
      <c r="Y730" s="44">
        <v>0</v>
      </c>
      <c r="Z730" s="34">
        <v>3000</v>
      </c>
    </row>
    <row r="731" spans="1:26" s="1" customFormat="1" ht="11.25" hidden="1" customHeight="1" outlineLevel="5">
      <c r="A731" s="436">
        <v>387</v>
      </c>
      <c r="B731" s="436"/>
      <c r="C731" s="437" t="s">
        <v>1216</v>
      </c>
      <c r="D731" s="437"/>
      <c r="E731" s="437"/>
      <c r="F731" s="437"/>
      <c r="G731" s="437"/>
      <c r="H731" s="437"/>
      <c r="I731" s="45"/>
      <c r="J731" s="46"/>
      <c r="K731" s="46"/>
      <c r="L731" s="47"/>
      <c r="M731" s="36" t="s">
        <v>723</v>
      </c>
      <c r="N731" s="37">
        <v>4</v>
      </c>
      <c r="O731" s="45"/>
      <c r="P731" s="46"/>
      <c r="Q731" s="47"/>
      <c r="R731" s="38" t="s">
        <v>1016</v>
      </c>
      <c r="S731" s="38"/>
      <c r="T731" s="48"/>
      <c r="U731" s="49"/>
      <c r="V731" s="49" t="s">
        <v>1100</v>
      </c>
      <c r="W731" s="34">
        <v>1341</v>
      </c>
      <c r="X731" s="35">
        <v>1</v>
      </c>
      <c r="Y731" s="44">
        <v>0</v>
      </c>
      <c r="Z731" s="34">
        <v>1341</v>
      </c>
    </row>
    <row r="732" spans="1:26" s="1" customFormat="1" ht="11.25" hidden="1" customHeight="1" outlineLevel="5">
      <c r="A732" s="436">
        <v>388</v>
      </c>
      <c r="B732" s="436"/>
      <c r="C732" s="437" t="s">
        <v>1282</v>
      </c>
      <c r="D732" s="437"/>
      <c r="E732" s="437"/>
      <c r="F732" s="437"/>
      <c r="G732" s="437"/>
      <c r="H732" s="437"/>
      <c r="I732" s="437" t="s">
        <v>1283</v>
      </c>
      <c r="J732" s="437"/>
      <c r="K732" s="437"/>
      <c r="L732" s="437"/>
      <c r="M732" s="36" t="s">
        <v>1284</v>
      </c>
      <c r="N732" s="37">
        <v>3</v>
      </c>
      <c r="O732" s="45"/>
      <c r="P732" s="46"/>
      <c r="Q732" s="47"/>
      <c r="R732" s="38" t="s">
        <v>751</v>
      </c>
      <c r="S732" s="38"/>
      <c r="T732" s="48"/>
      <c r="U732" s="49"/>
      <c r="V732" s="49" t="s">
        <v>1100</v>
      </c>
      <c r="W732" s="44">
        <v>500</v>
      </c>
      <c r="X732" s="35">
        <v>1</v>
      </c>
      <c r="Y732" s="44">
        <v>0</v>
      </c>
      <c r="Z732" s="44">
        <v>500</v>
      </c>
    </row>
    <row r="733" spans="1:26" s="1" customFormat="1" ht="11.25" hidden="1" customHeight="1" outlineLevel="5">
      <c r="A733" s="436">
        <v>389</v>
      </c>
      <c r="B733" s="436"/>
      <c r="C733" s="437" t="s">
        <v>1285</v>
      </c>
      <c r="D733" s="437"/>
      <c r="E733" s="437"/>
      <c r="F733" s="437"/>
      <c r="G733" s="437"/>
      <c r="H733" s="437"/>
      <c r="I733" s="437" t="s">
        <v>1286</v>
      </c>
      <c r="J733" s="437"/>
      <c r="K733" s="437"/>
      <c r="L733" s="437"/>
      <c r="M733" s="36" t="s">
        <v>1287</v>
      </c>
      <c r="N733" s="37">
        <v>3</v>
      </c>
      <c r="O733" s="45"/>
      <c r="P733" s="46"/>
      <c r="Q733" s="47"/>
      <c r="R733" s="38" t="s">
        <v>751</v>
      </c>
      <c r="S733" s="38"/>
      <c r="T733" s="48"/>
      <c r="U733" s="49"/>
      <c r="V733" s="49" t="s">
        <v>1100</v>
      </c>
      <c r="W733" s="44">
        <v>500</v>
      </c>
      <c r="X733" s="35">
        <v>1</v>
      </c>
      <c r="Y733" s="44">
        <v>0</v>
      </c>
      <c r="Z733" s="44">
        <v>500</v>
      </c>
    </row>
    <row r="734" spans="1:26" s="1" customFormat="1" ht="11.25" hidden="1" customHeight="1" outlineLevel="5">
      <c r="A734" s="436">
        <v>390</v>
      </c>
      <c r="B734" s="436"/>
      <c r="C734" s="437" t="s">
        <v>1288</v>
      </c>
      <c r="D734" s="437"/>
      <c r="E734" s="437"/>
      <c r="F734" s="437"/>
      <c r="G734" s="437"/>
      <c r="H734" s="437"/>
      <c r="I734" s="437" t="s">
        <v>1289</v>
      </c>
      <c r="J734" s="437"/>
      <c r="K734" s="437"/>
      <c r="L734" s="437"/>
      <c r="M734" s="36" t="s">
        <v>1290</v>
      </c>
      <c r="N734" s="37">
        <v>3</v>
      </c>
      <c r="O734" s="45"/>
      <c r="P734" s="46"/>
      <c r="Q734" s="47"/>
      <c r="R734" s="38" t="s">
        <v>751</v>
      </c>
      <c r="S734" s="38"/>
      <c r="T734" s="48"/>
      <c r="U734" s="49"/>
      <c r="V734" s="49" t="s">
        <v>1100</v>
      </c>
      <c r="W734" s="34">
        <v>1800</v>
      </c>
      <c r="X734" s="35">
        <v>1</v>
      </c>
      <c r="Y734" s="44">
        <v>0</v>
      </c>
      <c r="Z734" s="34">
        <v>1800</v>
      </c>
    </row>
    <row r="735" spans="1:26" s="1" customFormat="1" ht="11.25" hidden="1" customHeight="1" outlineLevel="3">
      <c r="A735" s="434" t="s">
        <v>792</v>
      </c>
      <c r="B735" s="434"/>
      <c r="C735" s="434"/>
      <c r="D735" s="434"/>
      <c r="E735" s="434"/>
      <c r="F735" s="434"/>
      <c r="G735" s="434"/>
      <c r="H735" s="434"/>
      <c r="I735" s="434"/>
      <c r="J735" s="434"/>
      <c r="K735" s="434"/>
      <c r="L735" s="434"/>
      <c r="M735" s="434"/>
      <c r="N735" s="434"/>
      <c r="O735" s="434"/>
      <c r="P735" s="434"/>
      <c r="Q735" s="434"/>
      <c r="R735" s="434"/>
      <c r="S735" s="434"/>
      <c r="T735" s="434"/>
      <c r="U735" s="434"/>
      <c r="V735" s="434"/>
      <c r="W735" s="34">
        <v>4793</v>
      </c>
      <c r="X735" s="35">
        <v>4</v>
      </c>
      <c r="Y735" s="44">
        <v>0</v>
      </c>
      <c r="Z735" s="34">
        <v>4793</v>
      </c>
    </row>
    <row r="736" spans="1:26" s="1" customFormat="1" ht="11.25" hidden="1" customHeight="1" outlineLevel="4">
      <c r="A736" s="435" t="s">
        <v>793</v>
      </c>
      <c r="B736" s="435"/>
      <c r="C736" s="435"/>
      <c r="D736" s="435"/>
      <c r="E736" s="435"/>
      <c r="F736" s="435"/>
      <c r="G736" s="435"/>
      <c r="H736" s="435"/>
      <c r="I736" s="435"/>
      <c r="J736" s="435"/>
      <c r="K736" s="435"/>
      <c r="L736" s="435"/>
      <c r="M736" s="435"/>
      <c r="N736" s="435"/>
      <c r="O736" s="435"/>
      <c r="P736" s="435"/>
      <c r="Q736" s="435"/>
      <c r="R736" s="435"/>
      <c r="S736" s="435"/>
      <c r="T736" s="435"/>
      <c r="U736" s="435"/>
      <c r="V736" s="435"/>
      <c r="W736" s="34">
        <v>4793</v>
      </c>
      <c r="X736" s="35">
        <v>4</v>
      </c>
      <c r="Y736" s="44">
        <v>0</v>
      </c>
      <c r="Z736" s="34">
        <v>4793</v>
      </c>
    </row>
    <row r="737" spans="1:26" s="1" customFormat="1" ht="11.25" hidden="1" customHeight="1" outlineLevel="5">
      <c r="A737" s="436">
        <v>391</v>
      </c>
      <c r="B737" s="436"/>
      <c r="C737" s="437" t="s">
        <v>1291</v>
      </c>
      <c r="D737" s="437"/>
      <c r="E737" s="437"/>
      <c r="F737" s="437"/>
      <c r="G737" s="437"/>
      <c r="H737" s="437"/>
      <c r="I737" s="45"/>
      <c r="J737" s="46"/>
      <c r="K737" s="46"/>
      <c r="L737" s="47"/>
      <c r="M737" s="36" t="s">
        <v>687</v>
      </c>
      <c r="N737" s="37">
        <v>3</v>
      </c>
      <c r="O737" s="45"/>
      <c r="P737" s="46"/>
      <c r="Q737" s="47"/>
      <c r="R737" s="38" t="s">
        <v>511</v>
      </c>
      <c r="S737" s="38"/>
      <c r="T737" s="48"/>
      <c r="U737" s="49"/>
      <c r="V737" s="49" t="s">
        <v>1100</v>
      </c>
      <c r="W737" s="44">
        <v>667</v>
      </c>
      <c r="X737" s="35">
        <v>1</v>
      </c>
      <c r="Y737" s="44">
        <v>0</v>
      </c>
      <c r="Z737" s="44">
        <v>667</v>
      </c>
    </row>
    <row r="738" spans="1:26" s="1" customFormat="1" ht="11.25" hidden="1" customHeight="1" outlineLevel="5">
      <c r="A738" s="436">
        <v>392</v>
      </c>
      <c r="B738" s="436"/>
      <c r="C738" s="437" t="s">
        <v>1214</v>
      </c>
      <c r="D738" s="437"/>
      <c r="E738" s="437"/>
      <c r="F738" s="437"/>
      <c r="G738" s="437"/>
      <c r="H738" s="437"/>
      <c r="I738" s="45"/>
      <c r="J738" s="46"/>
      <c r="K738" s="46"/>
      <c r="L738" s="47"/>
      <c r="M738" s="36" t="s">
        <v>723</v>
      </c>
      <c r="N738" s="37">
        <v>4</v>
      </c>
      <c r="O738" s="45"/>
      <c r="P738" s="46"/>
      <c r="Q738" s="47"/>
      <c r="R738" s="38" t="s">
        <v>1016</v>
      </c>
      <c r="S738" s="38"/>
      <c r="T738" s="48"/>
      <c r="U738" s="49"/>
      <c r="V738" s="49" t="s">
        <v>1100</v>
      </c>
      <c r="W738" s="34">
        <v>1790</v>
      </c>
      <c r="X738" s="35">
        <v>1</v>
      </c>
      <c r="Y738" s="44">
        <v>0</v>
      </c>
      <c r="Z738" s="34">
        <v>1790</v>
      </c>
    </row>
    <row r="739" spans="1:26" s="1" customFormat="1" ht="11.25" hidden="1" customHeight="1" outlineLevel="5">
      <c r="A739" s="436">
        <v>393</v>
      </c>
      <c r="B739" s="436"/>
      <c r="C739" s="437" t="s">
        <v>820</v>
      </c>
      <c r="D739" s="437"/>
      <c r="E739" s="437"/>
      <c r="F739" s="437"/>
      <c r="G739" s="437"/>
      <c r="H739" s="437"/>
      <c r="I739" s="45"/>
      <c r="J739" s="46"/>
      <c r="K739" s="46"/>
      <c r="L739" s="47"/>
      <c r="M739" s="36" t="s">
        <v>687</v>
      </c>
      <c r="N739" s="37">
        <v>3</v>
      </c>
      <c r="O739" s="45"/>
      <c r="P739" s="46"/>
      <c r="Q739" s="47"/>
      <c r="R739" s="38" t="s">
        <v>652</v>
      </c>
      <c r="S739" s="38"/>
      <c r="T739" s="48"/>
      <c r="U739" s="49"/>
      <c r="V739" s="49" t="s">
        <v>1100</v>
      </c>
      <c r="W739" s="34">
        <v>2106</v>
      </c>
      <c r="X739" s="35">
        <v>1</v>
      </c>
      <c r="Y739" s="44">
        <v>0</v>
      </c>
      <c r="Z739" s="34">
        <v>2106</v>
      </c>
    </row>
    <row r="740" spans="1:26" s="1" customFormat="1" ht="11.25" hidden="1" customHeight="1" outlineLevel="5">
      <c r="A740" s="436">
        <v>394</v>
      </c>
      <c r="B740" s="436"/>
      <c r="C740" s="437" t="s">
        <v>1292</v>
      </c>
      <c r="D740" s="437"/>
      <c r="E740" s="437"/>
      <c r="F740" s="437"/>
      <c r="G740" s="437"/>
      <c r="H740" s="437"/>
      <c r="I740" s="45"/>
      <c r="J740" s="46"/>
      <c r="K740" s="46"/>
      <c r="L740" s="47"/>
      <c r="M740" s="36" t="s">
        <v>687</v>
      </c>
      <c r="N740" s="37">
        <v>3</v>
      </c>
      <c r="O740" s="45"/>
      <c r="P740" s="46"/>
      <c r="Q740" s="47"/>
      <c r="R740" s="38" t="s">
        <v>511</v>
      </c>
      <c r="S740" s="38"/>
      <c r="T740" s="48"/>
      <c r="U740" s="49"/>
      <c r="V740" s="49" t="s">
        <v>1100</v>
      </c>
      <c r="W740" s="44">
        <v>230</v>
      </c>
      <c r="X740" s="35">
        <v>1</v>
      </c>
      <c r="Y740" s="44">
        <v>0</v>
      </c>
      <c r="Z740" s="44">
        <v>230</v>
      </c>
    </row>
    <row r="741" spans="1:26" s="1" customFormat="1" ht="11.25" hidden="1" customHeight="1" outlineLevel="3">
      <c r="A741" s="434" t="s">
        <v>1293</v>
      </c>
      <c r="B741" s="434"/>
      <c r="C741" s="434"/>
      <c r="D741" s="434"/>
      <c r="E741" s="434"/>
      <c r="F741" s="434"/>
      <c r="G741" s="434"/>
      <c r="H741" s="434"/>
      <c r="I741" s="434"/>
      <c r="J741" s="434"/>
      <c r="K741" s="434"/>
      <c r="L741" s="434"/>
      <c r="M741" s="434"/>
      <c r="N741" s="434"/>
      <c r="O741" s="434"/>
      <c r="P741" s="434"/>
      <c r="Q741" s="434"/>
      <c r="R741" s="434"/>
      <c r="S741" s="434"/>
      <c r="T741" s="434"/>
      <c r="U741" s="434"/>
      <c r="V741" s="434"/>
      <c r="W741" s="34">
        <v>1500</v>
      </c>
      <c r="X741" s="35">
        <v>1</v>
      </c>
      <c r="Y741" s="44">
        <v>0</v>
      </c>
      <c r="Z741" s="34">
        <v>1500</v>
      </c>
    </row>
    <row r="742" spans="1:26" s="1" customFormat="1" ht="11.25" hidden="1" customHeight="1" outlineLevel="4">
      <c r="A742" s="435"/>
      <c r="B742" s="435"/>
      <c r="C742" s="435"/>
      <c r="D742" s="435"/>
      <c r="E742" s="435"/>
      <c r="F742" s="435"/>
      <c r="G742" s="435"/>
      <c r="H742" s="435"/>
      <c r="I742" s="435"/>
      <c r="J742" s="435"/>
      <c r="K742" s="435"/>
      <c r="L742" s="435"/>
      <c r="M742" s="435"/>
      <c r="N742" s="435"/>
      <c r="O742" s="435"/>
      <c r="P742" s="435"/>
      <c r="Q742" s="435"/>
      <c r="R742" s="435"/>
      <c r="S742" s="435"/>
      <c r="T742" s="435"/>
      <c r="U742" s="435"/>
      <c r="V742" s="435"/>
      <c r="W742" s="34">
        <v>1500</v>
      </c>
      <c r="X742" s="35">
        <v>1</v>
      </c>
      <c r="Y742" s="44">
        <v>0</v>
      </c>
      <c r="Z742" s="34">
        <v>1500</v>
      </c>
    </row>
    <row r="743" spans="1:26" s="1" customFormat="1" ht="11.25" hidden="1" customHeight="1" outlineLevel="5">
      <c r="A743" s="436">
        <v>395</v>
      </c>
      <c r="B743" s="436"/>
      <c r="C743" s="437" t="s">
        <v>1294</v>
      </c>
      <c r="D743" s="437"/>
      <c r="E743" s="437"/>
      <c r="F743" s="437"/>
      <c r="G743" s="437"/>
      <c r="H743" s="437"/>
      <c r="I743" s="437" t="s">
        <v>1295</v>
      </c>
      <c r="J743" s="437"/>
      <c r="K743" s="437"/>
      <c r="L743" s="437"/>
      <c r="M743" s="36" t="s">
        <v>1241</v>
      </c>
      <c r="N743" s="37">
        <v>3</v>
      </c>
      <c r="O743" s="45"/>
      <c r="P743" s="46"/>
      <c r="Q743" s="47"/>
      <c r="R743" s="38" t="s">
        <v>751</v>
      </c>
      <c r="S743" s="38"/>
      <c r="T743" s="48"/>
      <c r="U743" s="49"/>
      <c r="V743" s="49" t="s">
        <v>1100</v>
      </c>
      <c r="W743" s="34">
        <v>1500</v>
      </c>
      <c r="X743" s="35">
        <v>1</v>
      </c>
      <c r="Y743" s="44">
        <v>0</v>
      </c>
      <c r="Z743" s="34">
        <v>1500</v>
      </c>
    </row>
    <row r="744" spans="1:26" s="1" customFormat="1" ht="11.25" hidden="1" customHeight="1" outlineLevel="3">
      <c r="A744" s="434" t="s">
        <v>798</v>
      </c>
      <c r="B744" s="434"/>
      <c r="C744" s="434"/>
      <c r="D744" s="434"/>
      <c r="E744" s="434"/>
      <c r="F744" s="434"/>
      <c r="G744" s="434"/>
      <c r="H744" s="434"/>
      <c r="I744" s="434"/>
      <c r="J744" s="434"/>
      <c r="K744" s="434"/>
      <c r="L744" s="434"/>
      <c r="M744" s="434"/>
      <c r="N744" s="434"/>
      <c r="O744" s="434"/>
      <c r="P744" s="434"/>
      <c r="Q744" s="434"/>
      <c r="R744" s="434"/>
      <c r="S744" s="434"/>
      <c r="T744" s="434"/>
      <c r="U744" s="434"/>
      <c r="V744" s="434"/>
      <c r="W744" s="34">
        <v>2750</v>
      </c>
      <c r="X744" s="35">
        <v>1</v>
      </c>
      <c r="Y744" s="44">
        <v>0</v>
      </c>
      <c r="Z744" s="34">
        <v>2750</v>
      </c>
    </row>
    <row r="745" spans="1:26" s="1" customFormat="1" ht="11.25" hidden="1" customHeight="1" outlineLevel="4">
      <c r="A745" s="435" t="s">
        <v>489</v>
      </c>
      <c r="B745" s="435"/>
      <c r="C745" s="435"/>
      <c r="D745" s="435"/>
      <c r="E745" s="435"/>
      <c r="F745" s="435"/>
      <c r="G745" s="435"/>
      <c r="H745" s="435"/>
      <c r="I745" s="435"/>
      <c r="J745" s="435"/>
      <c r="K745" s="435"/>
      <c r="L745" s="435"/>
      <c r="M745" s="435"/>
      <c r="N745" s="435"/>
      <c r="O745" s="435"/>
      <c r="P745" s="435"/>
      <c r="Q745" s="435"/>
      <c r="R745" s="435"/>
      <c r="S745" s="435"/>
      <c r="T745" s="435"/>
      <c r="U745" s="435"/>
      <c r="V745" s="435"/>
      <c r="W745" s="34">
        <v>2750</v>
      </c>
      <c r="X745" s="35">
        <v>1</v>
      </c>
      <c r="Y745" s="44">
        <v>0</v>
      </c>
      <c r="Z745" s="34">
        <v>2750</v>
      </c>
    </row>
    <row r="746" spans="1:26" s="1" customFormat="1" ht="11.25" hidden="1" customHeight="1" outlineLevel="5">
      <c r="A746" s="436">
        <v>396</v>
      </c>
      <c r="B746" s="436"/>
      <c r="C746" s="437" t="s">
        <v>1296</v>
      </c>
      <c r="D746" s="437"/>
      <c r="E746" s="437"/>
      <c r="F746" s="437"/>
      <c r="G746" s="437"/>
      <c r="H746" s="437"/>
      <c r="I746" s="45"/>
      <c r="J746" s="46"/>
      <c r="K746" s="46"/>
      <c r="L746" s="47"/>
      <c r="M746" s="36" t="s">
        <v>663</v>
      </c>
      <c r="N746" s="37">
        <v>3</v>
      </c>
      <c r="O746" s="45"/>
      <c r="P746" s="46"/>
      <c r="Q746" s="47"/>
      <c r="R746" s="38" t="s">
        <v>664</v>
      </c>
      <c r="S746" s="38"/>
      <c r="T746" s="48"/>
      <c r="U746" s="49"/>
      <c r="V746" s="49" t="s">
        <v>1100</v>
      </c>
      <c r="W746" s="34">
        <v>2750</v>
      </c>
      <c r="X746" s="35">
        <v>1</v>
      </c>
      <c r="Y746" s="44">
        <v>0</v>
      </c>
      <c r="Z746" s="34">
        <v>2750</v>
      </c>
    </row>
    <row r="747" spans="1:26" s="1" customFormat="1" ht="11.25" hidden="1" customHeight="1" outlineLevel="3">
      <c r="A747" s="434" t="s">
        <v>707</v>
      </c>
      <c r="B747" s="434"/>
      <c r="C747" s="434"/>
      <c r="D747" s="434"/>
      <c r="E747" s="434"/>
      <c r="F747" s="434"/>
      <c r="G747" s="434"/>
      <c r="H747" s="434"/>
      <c r="I747" s="434"/>
      <c r="J747" s="434"/>
      <c r="K747" s="434"/>
      <c r="L747" s="434"/>
      <c r="M747" s="434"/>
      <c r="N747" s="434"/>
      <c r="O747" s="434"/>
      <c r="P747" s="434"/>
      <c r="Q747" s="434"/>
      <c r="R747" s="434"/>
      <c r="S747" s="434"/>
      <c r="T747" s="434"/>
      <c r="U747" s="434"/>
      <c r="V747" s="434"/>
      <c r="W747" s="34">
        <v>1754.4</v>
      </c>
      <c r="X747" s="35">
        <v>1</v>
      </c>
      <c r="Y747" s="44">
        <v>0</v>
      </c>
      <c r="Z747" s="34">
        <v>1754.4</v>
      </c>
    </row>
    <row r="748" spans="1:26" s="1" customFormat="1" ht="11.25" hidden="1" customHeight="1" outlineLevel="4">
      <c r="A748" s="435"/>
      <c r="B748" s="435"/>
      <c r="C748" s="435"/>
      <c r="D748" s="435"/>
      <c r="E748" s="435"/>
      <c r="F748" s="435"/>
      <c r="G748" s="435"/>
      <c r="H748" s="435"/>
      <c r="I748" s="435"/>
      <c r="J748" s="435"/>
      <c r="K748" s="435"/>
      <c r="L748" s="435"/>
      <c r="M748" s="435"/>
      <c r="N748" s="435"/>
      <c r="O748" s="435"/>
      <c r="P748" s="435"/>
      <c r="Q748" s="435"/>
      <c r="R748" s="435"/>
      <c r="S748" s="435"/>
      <c r="T748" s="435"/>
      <c r="U748" s="435"/>
      <c r="V748" s="435"/>
      <c r="W748" s="34">
        <v>1754.4</v>
      </c>
      <c r="X748" s="35">
        <v>1</v>
      </c>
      <c r="Y748" s="44">
        <v>0</v>
      </c>
      <c r="Z748" s="34">
        <v>1754.4</v>
      </c>
    </row>
    <row r="749" spans="1:26" s="1" customFormat="1" ht="11.25" hidden="1" customHeight="1" outlineLevel="5">
      <c r="A749" s="436">
        <v>397</v>
      </c>
      <c r="B749" s="436"/>
      <c r="C749" s="437" t="s">
        <v>1297</v>
      </c>
      <c r="D749" s="437"/>
      <c r="E749" s="437"/>
      <c r="F749" s="437"/>
      <c r="G749" s="437"/>
      <c r="H749" s="437"/>
      <c r="I749" s="45"/>
      <c r="J749" s="46"/>
      <c r="K749" s="46"/>
      <c r="L749" s="47"/>
      <c r="M749" s="36" t="s">
        <v>723</v>
      </c>
      <c r="N749" s="37">
        <v>4</v>
      </c>
      <c r="O749" s="45"/>
      <c r="P749" s="46"/>
      <c r="Q749" s="47"/>
      <c r="R749" s="38"/>
      <c r="S749" s="38"/>
      <c r="T749" s="48"/>
      <c r="U749" s="49"/>
      <c r="V749" s="49" t="s">
        <v>1100</v>
      </c>
      <c r="W749" s="34">
        <v>1754.4</v>
      </c>
      <c r="X749" s="35">
        <v>1</v>
      </c>
      <c r="Y749" s="44">
        <v>0</v>
      </c>
      <c r="Z749" s="34">
        <v>1754.4</v>
      </c>
    </row>
    <row r="750" spans="1:26" s="1" customFormat="1" ht="11.25" hidden="1" customHeight="1" outlineLevel="3">
      <c r="A750" s="434" t="s">
        <v>520</v>
      </c>
      <c r="B750" s="434"/>
      <c r="C750" s="434"/>
      <c r="D750" s="434"/>
      <c r="E750" s="434"/>
      <c r="F750" s="434"/>
      <c r="G750" s="434"/>
      <c r="H750" s="434"/>
      <c r="I750" s="434"/>
      <c r="J750" s="434"/>
      <c r="K750" s="434"/>
      <c r="L750" s="434"/>
      <c r="M750" s="434"/>
      <c r="N750" s="434"/>
      <c r="O750" s="434"/>
      <c r="P750" s="434"/>
      <c r="Q750" s="434"/>
      <c r="R750" s="434"/>
      <c r="S750" s="434"/>
      <c r="T750" s="434"/>
      <c r="U750" s="434"/>
      <c r="V750" s="434"/>
      <c r="W750" s="34">
        <v>64185.77</v>
      </c>
      <c r="X750" s="35">
        <v>40</v>
      </c>
      <c r="Y750" s="44">
        <v>0</v>
      </c>
      <c r="Z750" s="34">
        <v>64185.77</v>
      </c>
    </row>
    <row r="751" spans="1:26" s="1" customFormat="1" ht="11.25" hidden="1" customHeight="1" outlineLevel="4">
      <c r="A751" s="435" t="s">
        <v>489</v>
      </c>
      <c r="B751" s="435"/>
      <c r="C751" s="435"/>
      <c r="D751" s="435"/>
      <c r="E751" s="435"/>
      <c r="F751" s="435"/>
      <c r="G751" s="435"/>
      <c r="H751" s="435"/>
      <c r="I751" s="435"/>
      <c r="J751" s="435"/>
      <c r="K751" s="435"/>
      <c r="L751" s="435"/>
      <c r="M751" s="435"/>
      <c r="N751" s="435"/>
      <c r="O751" s="435"/>
      <c r="P751" s="435"/>
      <c r="Q751" s="435"/>
      <c r="R751" s="435"/>
      <c r="S751" s="435"/>
      <c r="T751" s="435"/>
      <c r="U751" s="435"/>
      <c r="V751" s="435"/>
      <c r="W751" s="34">
        <v>64185.77</v>
      </c>
      <c r="X751" s="35">
        <v>40</v>
      </c>
      <c r="Y751" s="44">
        <v>0</v>
      </c>
      <c r="Z751" s="34">
        <v>64185.77</v>
      </c>
    </row>
    <row r="752" spans="1:26" s="1" customFormat="1" ht="11.25" hidden="1" customHeight="1" outlineLevel="5">
      <c r="A752" s="436">
        <v>398</v>
      </c>
      <c r="B752" s="436"/>
      <c r="C752" s="437" t="s">
        <v>1216</v>
      </c>
      <c r="D752" s="437"/>
      <c r="E752" s="437"/>
      <c r="F752" s="437"/>
      <c r="G752" s="437"/>
      <c r="H752" s="437"/>
      <c r="I752" s="45"/>
      <c r="J752" s="46"/>
      <c r="K752" s="46"/>
      <c r="L752" s="47"/>
      <c r="M752" s="36" t="s">
        <v>723</v>
      </c>
      <c r="N752" s="37">
        <v>4</v>
      </c>
      <c r="O752" s="45"/>
      <c r="P752" s="46"/>
      <c r="Q752" s="47"/>
      <c r="R752" s="38" t="s">
        <v>1016</v>
      </c>
      <c r="S752" s="38"/>
      <c r="T752" s="48"/>
      <c r="U752" s="49"/>
      <c r="V752" s="49" t="s">
        <v>1100</v>
      </c>
      <c r="W752" s="34">
        <v>1341</v>
      </c>
      <c r="X752" s="35">
        <v>1</v>
      </c>
      <c r="Y752" s="44">
        <v>0</v>
      </c>
      <c r="Z752" s="34">
        <v>1341</v>
      </c>
    </row>
    <row r="753" spans="1:26" s="1" customFormat="1" ht="11.25" hidden="1" customHeight="1" outlineLevel="5">
      <c r="A753" s="436">
        <v>399</v>
      </c>
      <c r="B753" s="436"/>
      <c r="C753" s="437" t="s">
        <v>1298</v>
      </c>
      <c r="D753" s="437"/>
      <c r="E753" s="437"/>
      <c r="F753" s="437"/>
      <c r="G753" s="437"/>
      <c r="H753" s="437"/>
      <c r="I753" s="45"/>
      <c r="J753" s="46"/>
      <c r="K753" s="46"/>
      <c r="L753" s="47"/>
      <c r="M753" s="36" t="s">
        <v>955</v>
      </c>
      <c r="N753" s="37">
        <v>3</v>
      </c>
      <c r="O753" s="45"/>
      <c r="P753" s="46"/>
      <c r="Q753" s="47"/>
      <c r="R753" s="38" t="s">
        <v>1299</v>
      </c>
      <c r="S753" s="38"/>
      <c r="T753" s="48"/>
      <c r="U753" s="49"/>
      <c r="V753" s="49" t="s">
        <v>1100</v>
      </c>
      <c r="W753" s="34">
        <v>4980</v>
      </c>
      <c r="X753" s="35">
        <v>4</v>
      </c>
      <c r="Y753" s="44">
        <v>0</v>
      </c>
      <c r="Z753" s="34">
        <v>4980</v>
      </c>
    </row>
    <row r="754" spans="1:26" s="1" customFormat="1" ht="11.25" hidden="1" customHeight="1" outlineLevel="5">
      <c r="A754" s="436">
        <v>400</v>
      </c>
      <c r="B754" s="436"/>
      <c r="C754" s="437" t="s">
        <v>1300</v>
      </c>
      <c r="D754" s="437"/>
      <c r="E754" s="437"/>
      <c r="F754" s="437"/>
      <c r="G754" s="437"/>
      <c r="H754" s="437"/>
      <c r="I754" s="45"/>
      <c r="J754" s="46"/>
      <c r="K754" s="46"/>
      <c r="L754" s="47"/>
      <c r="M754" s="36" t="s">
        <v>710</v>
      </c>
      <c r="N754" s="37">
        <v>4</v>
      </c>
      <c r="O754" s="45"/>
      <c r="P754" s="46"/>
      <c r="Q754" s="47"/>
      <c r="R754" s="38" t="s">
        <v>1016</v>
      </c>
      <c r="S754" s="38"/>
      <c r="T754" s="48"/>
      <c r="U754" s="49"/>
      <c r="V754" s="49" t="s">
        <v>1100</v>
      </c>
      <c r="W754" s="34">
        <v>2152</v>
      </c>
      <c r="X754" s="35">
        <v>1</v>
      </c>
      <c r="Y754" s="44">
        <v>0</v>
      </c>
      <c r="Z754" s="34">
        <v>2152</v>
      </c>
    </row>
    <row r="755" spans="1:26" s="1" customFormat="1" ht="11.25" hidden="1" customHeight="1" outlineLevel="5">
      <c r="A755" s="436">
        <v>401</v>
      </c>
      <c r="B755" s="436"/>
      <c r="C755" s="437" t="s">
        <v>1216</v>
      </c>
      <c r="D755" s="437"/>
      <c r="E755" s="437"/>
      <c r="F755" s="437"/>
      <c r="G755" s="437"/>
      <c r="H755" s="437"/>
      <c r="I755" s="45"/>
      <c r="J755" s="46"/>
      <c r="K755" s="46"/>
      <c r="L755" s="47"/>
      <c r="M755" s="36" t="s">
        <v>723</v>
      </c>
      <c r="N755" s="37">
        <v>4</v>
      </c>
      <c r="O755" s="45"/>
      <c r="P755" s="46"/>
      <c r="Q755" s="47"/>
      <c r="R755" s="38" t="s">
        <v>1016</v>
      </c>
      <c r="S755" s="38"/>
      <c r="T755" s="48"/>
      <c r="U755" s="49"/>
      <c r="V755" s="49" t="s">
        <v>1100</v>
      </c>
      <c r="W755" s="34">
        <v>1341</v>
      </c>
      <c r="X755" s="35">
        <v>1</v>
      </c>
      <c r="Y755" s="44">
        <v>0</v>
      </c>
      <c r="Z755" s="34">
        <v>1341</v>
      </c>
    </row>
    <row r="756" spans="1:26" s="1" customFormat="1" ht="11.25" hidden="1" customHeight="1" outlineLevel="5">
      <c r="A756" s="436">
        <v>402</v>
      </c>
      <c r="B756" s="436"/>
      <c r="C756" s="437" t="s">
        <v>1216</v>
      </c>
      <c r="D756" s="437"/>
      <c r="E756" s="437"/>
      <c r="F756" s="437"/>
      <c r="G756" s="437"/>
      <c r="H756" s="437"/>
      <c r="I756" s="45"/>
      <c r="J756" s="46"/>
      <c r="K756" s="46"/>
      <c r="L756" s="47"/>
      <c r="M756" s="36" t="s">
        <v>723</v>
      </c>
      <c r="N756" s="37">
        <v>4</v>
      </c>
      <c r="O756" s="45"/>
      <c r="P756" s="46"/>
      <c r="Q756" s="47"/>
      <c r="R756" s="38" t="s">
        <v>1016</v>
      </c>
      <c r="S756" s="38"/>
      <c r="T756" s="48"/>
      <c r="U756" s="49"/>
      <c r="V756" s="49" t="s">
        <v>1100</v>
      </c>
      <c r="W756" s="34">
        <v>1341</v>
      </c>
      <c r="X756" s="35">
        <v>1</v>
      </c>
      <c r="Y756" s="44">
        <v>0</v>
      </c>
      <c r="Z756" s="34">
        <v>1341</v>
      </c>
    </row>
    <row r="757" spans="1:26" s="1" customFormat="1" ht="11.25" hidden="1" customHeight="1" outlineLevel="5">
      <c r="A757" s="436">
        <v>403</v>
      </c>
      <c r="B757" s="436"/>
      <c r="C757" s="437" t="s">
        <v>1216</v>
      </c>
      <c r="D757" s="437"/>
      <c r="E757" s="437"/>
      <c r="F757" s="437"/>
      <c r="G757" s="437"/>
      <c r="H757" s="437"/>
      <c r="I757" s="45"/>
      <c r="J757" s="46"/>
      <c r="K757" s="46"/>
      <c r="L757" s="47"/>
      <c r="M757" s="36" t="s">
        <v>723</v>
      </c>
      <c r="N757" s="37">
        <v>4</v>
      </c>
      <c r="O757" s="45"/>
      <c r="P757" s="46"/>
      <c r="Q757" s="47"/>
      <c r="R757" s="38" t="s">
        <v>1016</v>
      </c>
      <c r="S757" s="38"/>
      <c r="T757" s="48"/>
      <c r="U757" s="49"/>
      <c r="V757" s="49" t="s">
        <v>1100</v>
      </c>
      <c r="W757" s="34">
        <v>1341</v>
      </c>
      <c r="X757" s="35">
        <v>1</v>
      </c>
      <c r="Y757" s="44">
        <v>0</v>
      </c>
      <c r="Z757" s="34">
        <v>1341</v>
      </c>
    </row>
    <row r="758" spans="1:26" s="1" customFormat="1" ht="11.25" hidden="1" customHeight="1" outlineLevel="5">
      <c r="A758" s="436">
        <v>404</v>
      </c>
      <c r="B758" s="436"/>
      <c r="C758" s="437" t="s">
        <v>665</v>
      </c>
      <c r="D758" s="437"/>
      <c r="E758" s="437"/>
      <c r="F758" s="437"/>
      <c r="G758" s="437"/>
      <c r="H758" s="437"/>
      <c r="I758" s="45"/>
      <c r="J758" s="46"/>
      <c r="K758" s="46"/>
      <c r="L758" s="47"/>
      <c r="M758" s="36" t="s">
        <v>710</v>
      </c>
      <c r="N758" s="37">
        <v>4</v>
      </c>
      <c r="O758" s="45"/>
      <c r="P758" s="46"/>
      <c r="Q758" s="47"/>
      <c r="R758" s="38" t="s">
        <v>1016</v>
      </c>
      <c r="S758" s="38"/>
      <c r="T758" s="48"/>
      <c r="U758" s="49"/>
      <c r="V758" s="49" t="s">
        <v>1100</v>
      </c>
      <c r="W758" s="34">
        <v>2152</v>
      </c>
      <c r="X758" s="35">
        <v>1</v>
      </c>
      <c r="Y758" s="44">
        <v>0</v>
      </c>
      <c r="Z758" s="34">
        <v>2152</v>
      </c>
    </row>
    <row r="759" spans="1:26" s="1" customFormat="1" ht="11.25" hidden="1" customHeight="1" outlineLevel="5">
      <c r="A759" s="436">
        <v>405</v>
      </c>
      <c r="B759" s="436"/>
      <c r="C759" s="437" t="s">
        <v>942</v>
      </c>
      <c r="D759" s="437"/>
      <c r="E759" s="437"/>
      <c r="F759" s="437"/>
      <c r="G759" s="437"/>
      <c r="H759" s="437"/>
      <c r="I759" s="45"/>
      <c r="J759" s="46"/>
      <c r="K759" s="46"/>
      <c r="L759" s="47"/>
      <c r="M759" s="36" t="s">
        <v>710</v>
      </c>
      <c r="N759" s="37">
        <v>4</v>
      </c>
      <c r="O759" s="45"/>
      <c r="P759" s="46"/>
      <c r="Q759" s="47"/>
      <c r="R759" s="38" t="s">
        <v>1016</v>
      </c>
      <c r="S759" s="38"/>
      <c r="T759" s="48"/>
      <c r="U759" s="49"/>
      <c r="V759" s="49" t="s">
        <v>1100</v>
      </c>
      <c r="W759" s="34">
        <v>2412</v>
      </c>
      <c r="X759" s="35">
        <v>1</v>
      </c>
      <c r="Y759" s="44">
        <v>0</v>
      </c>
      <c r="Z759" s="34">
        <v>2412</v>
      </c>
    </row>
    <row r="760" spans="1:26" s="1" customFormat="1" ht="11.25" hidden="1" customHeight="1" outlineLevel="5">
      <c r="A760" s="436">
        <v>406</v>
      </c>
      <c r="B760" s="436"/>
      <c r="C760" s="437" t="s">
        <v>1301</v>
      </c>
      <c r="D760" s="437"/>
      <c r="E760" s="437"/>
      <c r="F760" s="437"/>
      <c r="G760" s="437"/>
      <c r="H760" s="437"/>
      <c r="I760" s="45"/>
      <c r="J760" s="46"/>
      <c r="K760" s="46"/>
      <c r="L760" s="47"/>
      <c r="M760" s="36" t="s">
        <v>687</v>
      </c>
      <c r="N760" s="37">
        <v>3</v>
      </c>
      <c r="O760" s="45"/>
      <c r="P760" s="46"/>
      <c r="Q760" s="47"/>
      <c r="R760" s="38" t="s">
        <v>511</v>
      </c>
      <c r="S760" s="38"/>
      <c r="T760" s="48"/>
      <c r="U760" s="49"/>
      <c r="V760" s="49" t="s">
        <v>1100</v>
      </c>
      <c r="W760" s="34">
        <v>1610</v>
      </c>
      <c r="X760" s="35">
        <v>1</v>
      </c>
      <c r="Y760" s="44">
        <v>0</v>
      </c>
      <c r="Z760" s="34">
        <v>1610</v>
      </c>
    </row>
    <row r="761" spans="1:26" s="1" customFormat="1" ht="11.25" hidden="1" customHeight="1" outlineLevel="5">
      <c r="A761" s="436">
        <v>407</v>
      </c>
      <c r="B761" s="436"/>
      <c r="C761" s="437" t="s">
        <v>1302</v>
      </c>
      <c r="D761" s="437"/>
      <c r="E761" s="437"/>
      <c r="F761" s="437"/>
      <c r="G761" s="437"/>
      <c r="H761" s="437"/>
      <c r="I761" s="45"/>
      <c r="J761" s="46"/>
      <c r="K761" s="46"/>
      <c r="L761" s="47"/>
      <c r="M761" s="36" t="s">
        <v>1303</v>
      </c>
      <c r="N761" s="37">
        <v>4</v>
      </c>
      <c r="O761" s="45"/>
      <c r="P761" s="46"/>
      <c r="Q761" s="47"/>
      <c r="R761" s="38" t="s">
        <v>1304</v>
      </c>
      <c r="S761" s="38"/>
      <c r="T761" s="48"/>
      <c r="U761" s="49"/>
      <c r="V761" s="49" t="s">
        <v>1100</v>
      </c>
      <c r="W761" s="34">
        <v>31800</v>
      </c>
      <c r="X761" s="35">
        <v>20</v>
      </c>
      <c r="Y761" s="44">
        <v>0</v>
      </c>
      <c r="Z761" s="34">
        <v>31800</v>
      </c>
    </row>
    <row r="762" spans="1:26" s="1" customFormat="1" ht="11.25" hidden="1" customHeight="1" outlineLevel="5">
      <c r="A762" s="436">
        <v>408</v>
      </c>
      <c r="B762" s="436"/>
      <c r="C762" s="437" t="s">
        <v>1216</v>
      </c>
      <c r="D762" s="437"/>
      <c r="E762" s="437"/>
      <c r="F762" s="437"/>
      <c r="G762" s="437"/>
      <c r="H762" s="437"/>
      <c r="I762" s="45"/>
      <c r="J762" s="46"/>
      <c r="K762" s="46"/>
      <c r="L762" s="47"/>
      <c r="M762" s="36" t="s">
        <v>723</v>
      </c>
      <c r="N762" s="37">
        <v>4</v>
      </c>
      <c r="O762" s="45"/>
      <c r="P762" s="46"/>
      <c r="Q762" s="47"/>
      <c r="R762" s="38" t="s">
        <v>1016</v>
      </c>
      <c r="S762" s="38"/>
      <c r="T762" s="48"/>
      <c r="U762" s="49"/>
      <c r="V762" s="49" t="s">
        <v>1100</v>
      </c>
      <c r="W762" s="34">
        <v>1341</v>
      </c>
      <c r="X762" s="35">
        <v>1</v>
      </c>
      <c r="Y762" s="44">
        <v>0</v>
      </c>
      <c r="Z762" s="34">
        <v>1341</v>
      </c>
    </row>
    <row r="763" spans="1:26" s="1" customFormat="1" ht="11.25" hidden="1" customHeight="1" outlineLevel="5">
      <c r="A763" s="436">
        <v>409</v>
      </c>
      <c r="B763" s="436"/>
      <c r="C763" s="437" t="s">
        <v>1296</v>
      </c>
      <c r="D763" s="437"/>
      <c r="E763" s="437"/>
      <c r="F763" s="437"/>
      <c r="G763" s="437"/>
      <c r="H763" s="437"/>
      <c r="I763" s="45"/>
      <c r="J763" s="46"/>
      <c r="K763" s="46"/>
      <c r="L763" s="47"/>
      <c r="M763" s="36" t="s">
        <v>663</v>
      </c>
      <c r="N763" s="37">
        <v>3</v>
      </c>
      <c r="O763" s="45"/>
      <c r="P763" s="46"/>
      <c r="Q763" s="47"/>
      <c r="R763" s="38" t="s">
        <v>664</v>
      </c>
      <c r="S763" s="38"/>
      <c r="T763" s="48"/>
      <c r="U763" s="49"/>
      <c r="V763" s="49" t="s">
        <v>1100</v>
      </c>
      <c r="W763" s="34">
        <v>2750</v>
      </c>
      <c r="X763" s="35">
        <v>1</v>
      </c>
      <c r="Y763" s="44">
        <v>0</v>
      </c>
      <c r="Z763" s="34">
        <v>2750</v>
      </c>
    </row>
    <row r="764" spans="1:26" s="1" customFormat="1" ht="11.25" hidden="1" customHeight="1" outlineLevel="5">
      <c r="A764" s="436">
        <v>410</v>
      </c>
      <c r="B764" s="436"/>
      <c r="C764" s="437" t="s">
        <v>665</v>
      </c>
      <c r="D764" s="437"/>
      <c r="E764" s="437"/>
      <c r="F764" s="437"/>
      <c r="G764" s="437"/>
      <c r="H764" s="437"/>
      <c r="I764" s="45"/>
      <c r="J764" s="46"/>
      <c r="K764" s="46"/>
      <c r="L764" s="47"/>
      <c r="M764" s="36" t="s">
        <v>710</v>
      </c>
      <c r="N764" s="37">
        <v>4</v>
      </c>
      <c r="O764" s="45"/>
      <c r="P764" s="46"/>
      <c r="Q764" s="47"/>
      <c r="R764" s="38" t="s">
        <v>1016</v>
      </c>
      <c r="S764" s="38"/>
      <c r="T764" s="48"/>
      <c r="U764" s="49"/>
      <c r="V764" s="49" t="s">
        <v>1100</v>
      </c>
      <c r="W764" s="34">
        <v>2152</v>
      </c>
      <c r="X764" s="35">
        <v>1</v>
      </c>
      <c r="Y764" s="44">
        <v>0</v>
      </c>
      <c r="Z764" s="34">
        <v>2152</v>
      </c>
    </row>
    <row r="765" spans="1:26" s="1" customFormat="1" ht="11.25" hidden="1" customHeight="1" outlineLevel="5">
      <c r="A765" s="436">
        <v>411</v>
      </c>
      <c r="B765" s="436"/>
      <c r="C765" s="437" t="s">
        <v>1257</v>
      </c>
      <c r="D765" s="437"/>
      <c r="E765" s="437"/>
      <c r="F765" s="437"/>
      <c r="G765" s="437"/>
      <c r="H765" s="437"/>
      <c r="I765" s="45"/>
      <c r="J765" s="46"/>
      <c r="K765" s="46"/>
      <c r="L765" s="47"/>
      <c r="M765" s="36" t="s">
        <v>899</v>
      </c>
      <c r="N765" s="37">
        <v>3</v>
      </c>
      <c r="O765" s="45"/>
      <c r="P765" s="46"/>
      <c r="Q765" s="47"/>
      <c r="R765" s="38" t="s">
        <v>511</v>
      </c>
      <c r="S765" s="38"/>
      <c r="T765" s="48"/>
      <c r="U765" s="49"/>
      <c r="V765" s="49" t="s">
        <v>1100</v>
      </c>
      <c r="W765" s="44">
        <v>260.67</v>
      </c>
      <c r="X765" s="35">
        <v>1</v>
      </c>
      <c r="Y765" s="44">
        <v>0</v>
      </c>
      <c r="Z765" s="44">
        <v>260.67</v>
      </c>
    </row>
    <row r="766" spans="1:26" s="1" customFormat="1" ht="11.25" hidden="1" customHeight="1" outlineLevel="5">
      <c r="A766" s="436">
        <v>412</v>
      </c>
      <c r="B766" s="436"/>
      <c r="C766" s="437" t="s">
        <v>1305</v>
      </c>
      <c r="D766" s="437"/>
      <c r="E766" s="437"/>
      <c r="F766" s="437"/>
      <c r="G766" s="437"/>
      <c r="H766" s="437"/>
      <c r="I766" s="45"/>
      <c r="J766" s="46"/>
      <c r="K766" s="46"/>
      <c r="L766" s="47"/>
      <c r="M766" s="36" t="s">
        <v>955</v>
      </c>
      <c r="N766" s="37">
        <v>3</v>
      </c>
      <c r="O766" s="45"/>
      <c r="P766" s="46"/>
      <c r="Q766" s="47"/>
      <c r="R766" s="38" t="s">
        <v>956</v>
      </c>
      <c r="S766" s="38"/>
      <c r="T766" s="48"/>
      <c r="U766" s="49"/>
      <c r="V766" s="49" t="s">
        <v>1100</v>
      </c>
      <c r="W766" s="34">
        <v>3000</v>
      </c>
      <c r="X766" s="35">
        <v>1</v>
      </c>
      <c r="Y766" s="44">
        <v>0</v>
      </c>
      <c r="Z766" s="34">
        <v>3000</v>
      </c>
    </row>
    <row r="767" spans="1:26" s="1" customFormat="1" ht="11.25" hidden="1" customHeight="1" outlineLevel="5">
      <c r="A767" s="436">
        <v>413</v>
      </c>
      <c r="B767" s="436"/>
      <c r="C767" s="437" t="s">
        <v>1216</v>
      </c>
      <c r="D767" s="437"/>
      <c r="E767" s="437"/>
      <c r="F767" s="437"/>
      <c r="G767" s="437"/>
      <c r="H767" s="437"/>
      <c r="I767" s="45"/>
      <c r="J767" s="46"/>
      <c r="K767" s="46"/>
      <c r="L767" s="47"/>
      <c r="M767" s="36" t="s">
        <v>723</v>
      </c>
      <c r="N767" s="37">
        <v>4</v>
      </c>
      <c r="O767" s="45"/>
      <c r="P767" s="46"/>
      <c r="Q767" s="47"/>
      <c r="R767" s="38" t="s">
        <v>1016</v>
      </c>
      <c r="S767" s="38"/>
      <c r="T767" s="48"/>
      <c r="U767" s="49"/>
      <c r="V767" s="49" t="s">
        <v>1100</v>
      </c>
      <c r="W767" s="34">
        <v>1341</v>
      </c>
      <c r="X767" s="35">
        <v>1</v>
      </c>
      <c r="Y767" s="44">
        <v>0</v>
      </c>
      <c r="Z767" s="34">
        <v>1341</v>
      </c>
    </row>
    <row r="768" spans="1:26" s="1" customFormat="1" ht="11.25" hidden="1" customHeight="1" outlineLevel="5">
      <c r="A768" s="436">
        <v>414</v>
      </c>
      <c r="B768" s="436"/>
      <c r="C768" s="437" t="s">
        <v>1216</v>
      </c>
      <c r="D768" s="437"/>
      <c r="E768" s="437"/>
      <c r="F768" s="437"/>
      <c r="G768" s="437"/>
      <c r="H768" s="437"/>
      <c r="I768" s="45"/>
      <c r="J768" s="46"/>
      <c r="K768" s="46"/>
      <c r="L768" s="47"/>
      <c r="M768" s="36" t="s">
        <v>723</v>
      </c>
      <c r="N768" s="37">
        <v>4</v>
      </c>
      <c r="O768" s="45"/>
      <c r="P768" s="46"/>
      <c r="Q768" s="47"/>
      <c r="R768" s="38" t="s">
        <v>1016</v>
      </c>
      <c r="S768" s="38"/>
      <c r="T768" s="48"/>
      <c r="U768" s="49"/>
      <c r="V768" s="49" t="s">
        <v>1100</v>
      </c>
      <c r="W768" s="34">
        <v>1341</v>
      </c>
      <c r="X768" s="35">
        <v>1</v>
      </c>
      <c r="Y768" s="44">
        <v>0</v>
      </c>
      <c r="Z768" s="34">
        <v>1341</v>
      </c>
    </row>
    <row r="769" spans="1:26" s="1" customFormat="1" ht="11.25" hidden="1" customHeight="1" outlineLevel="5">
      <c r="A769" s="436">
        <v>415</v>
      </c>
      <c r="B769" s="436"/>
      <c r="C769" s="437" t="s">
        <v>1215</v>
      </c>
      <c r="D769" s="437"/>
      <c r="E769" s="437"/>
      <c r="F769" s="437"/>
      <c r="G769" s="437"/>
      <c r="H769" s="437"/>
      <c r="I769" s="437" t="s">
        <v>1306</v>
      </c>
      <c r="J769" s="437"/>
      <c r="K769" s="437"/>
      <c r="L769" s="437"/>
      <c r="M769" s="36" t="s">
        <v>702</v>
      </c>
      <c r="N769" s="37">
        <v>4</v>
      </c>
      <c r="O769" s="45"/>
      <c r="P769" s="46"/>
      <c r="Q769" s="47"/>
      <c r="R769" s="38" t="s">
        <v>652</v>
      </c>
      <c r="S769" s="38"/>
      <c r="T769" s="48"/>
      <c r="U769" s="49"/>
      <c r="V769" s="49" t="s">
        <v>1100</v>
      </c>
      <c r="W769" s="34">
        <v>1530.1</v>
      </c>
      <c r="X769" s="35">
        <v>1</v>
      </c>
      <c r="Y769" s="44">
        <v>0</v>
      </c>
      <c r="Z769" s="34">
        <v>1530.1</v>
      </c>
    </row>
    <row r="770" spans="1:26" s="1" customFormat="1" ht="11.25" hidden="1" customHeight="1" outlineLevel="3">
      <c r="A770" s="434" t="s">
        <v>564</v>
      </c>
      <c r="B770" s="434"/>
      <c r="C770" s="434"/>
      <c r="D770" s="434"/>
      <c r="E770" s="434"/>
      <c r="F770" s="434"/>
      <c r="G770" s="434"/>
      <c r="H770" s="434"/>
      <c r="I770" s="434"/>
      <c r="J770" s="434"/>
      <c r="K770" s="434"/>
      <c r="L770" s="434"/>
      <c r="M770" s="434"/>
      <c r="N770" s="434"/>
      <c r="O770" s="434"/>
      <c r="P770" s="434"/>
      <c r="Q770" s="434"/>
      <c r="R770" s="434"/>
      <c r="S770" s="434"/>
      <c r="T770" s="434"/>
      <c r="U770" s="434"/>
      <c r="V770" s="434"/>
      <c r="W770" s="34">
        <v>10837.2</v>
      </c>
      <c r="X770" s="35">
        <v>6</v>
      </c>
      <c r="Y770" s="44">
        <v>0</v>
      </c>
      <c r="Z770" s="34">
        <v>10837.2</v>
      </c>
    </row>
    <row r="771" spans="1:26" s="1" customFormat="1" ht="11.25" hidden="1" customHeight="1" outlineLevel="4">
      <c r="A771" s="435" t="s">
        <v>489</v>
      </c>
      <c r="B771" s="435"/>
      <c r="C771" s="435"/>
      <c r="D771" s="435"/>
      <c r="E771" s="435"/>
      <c r="F771" s="435"/>
      <c r="G771" s="435"/>
      <c r="H771" s="435"/>
      <c r="I771" s="435"/>
      <c r="J771" s="435"/>
      <c r="K771" s="435"/>
      <c r="L771" s="435"/>
      <c r="M771" s="435"/>
      <c r="N771" s="435"/>
      <c r="O771" s="435"/>
      <c r="P771" s="435"/>
      <c r="Q771" s="435"/>
      <c r="R771" s="435"/>
      <c r="S771" s="435"/>
      <c r="T771" s="435"/>
      <c r="U771" s="435"/>
      <c r="V771" s="435"/>
      <c r="W771" s="34">
        <v>10837.2</v>
      </c>
      <c r="X771" s="35">
        <v>6</v>
      </c>
      <c r="Y771" s="44">
        <v>0</v>
      </c>
      <c r="Z771" s="34">
        <v>10837.2</v>
      </c>
    </row>
    <row r="772" spans="1:26" s="1" customFormat="1" ht="11.25" hidden="1" customHeight="1" outlineLevel="5">
      <c r="A772" s="436">
        <v>416</v>
      </c>
      <c r="B772" s="436"/>
      <c r="C772" s="437" t="s">
        <v>942</v>
      </c>
      <c r="D772" s="437"/>
      <c r="E772" s="437"/>
      <c r="F772" s="437"/>
      <c r="G772" s="437"/>
      <c r="H772" s="437"/>
      <c r="I772" s="45"/>
      <c r="J772" s="46"/>
      <c r="K772" s="46"/>
      <c r="L772" s="47"/>
      <c r="M772" s="36" t="s">
        <v>710</v>
      </c>
      <c r="N772" s="37">
        <v>4</v>
      </c>
      <c r="O772" s="45"/>
      <c r="P772" s="46"/>
      <c r="Q772" s="47"/>
      <c r="R772" s="38" t="s">
        <v>1051</v>
      </c>
      <c r="S772" s="38"/>
      <c r="T772" s="48"/>
      <c r="U772" s="49"/>
      <c r="V772" s="49" t="s">
        <v>1100</v>
      </c>
      <c r="W772" s="34">
        <v>2291.4</v>
      </c>
      <c r="X772" s="35">
        <v>1</v>
      </c>
      <c r="Y772" s="44">
        <v>0</v>
      </c>
      <c r="Z772" s="34">
        <v>2291.4</v>
      </c>
    </row>
    <row r="773" spans="1:26" s="1" customFormat="1" ht="11.25" hidden="1" customHeight="1" outlineLevel="5">
      <c r="A773" s="436">
        <v>417</v>
      </c>
      <c r="B773" s="436"/>
      <c r="C773" s="437" t="s">
        <v>1307</v>
      </c>
      <c r="D773" s="437"/>
      <c r="E773" s="437"/>
      <c r="F773" s="437"/>
      <c r="G773" s="437"/>
      <c r="H773" s="437"/>
      <c r="I773" s="45"/>
      <c r="J773" s="46"/>
      <c r="K773" s="46"/>
      <c r="L773" s="47"/>
      <c r="M773" s="36" t="s">
        <v>1308</v>
      </c>
      <c r="N773" s="37">
        <v>2</v>
      </c>
      <c r="O773" s="45"/>
      <c r="P773" s="46"/>
      <c r="Q773" s="47"/>
      <c r="R773" s="38" t="s">
        <v>1309</v>
      </c>
      <c r="S773" s="38"/>
      <c r="T773" s="48"/>
      <c r="U773" s="49"/>
      <c r="V773" s="49" t="s">
        <v>1100</v>
      </c>
      <c r="W773" s="34">
        <v>3000</v>
      </c>
      <c r="X773" s="35">
        <v>2</v>
      </c>
      <c r="Y773" s="44">
        <v>0</v>
      </c>
      <c r="Z773" s="34">
        <v>3000</v>
      </c>
    </row>
    <row r="774" spans="1:26" s="1" customFormat="1" ht="11.25" hidden="1" customHeight="1" outlineLevel="5">
      <c r="A774" s="436">
        <v>418</v>
      </c>
      <c r="B774" s="436"/>
      <c r="C774" s="437" t="s">
        <v>665</v>
      </c>
      <c r="D774" s="437"/>
      <c r="E774" s="437"/>
      <c r="F774" s="437"/>
      <c r="G774" s="437"/>
      <c r="H774" s="437"/>
      <c r="I774" s="45"/>
      <c r="J774" s="46"/>
      <c r="K774" s="46"/>
      <c r="L774" s="47"/>
      <c r="M774" s="36" t="s">
        <v>710</v>
      </c>
      <c r="N774" s="37">
        <v>4</v>
      </c>
      <c r="O774" s="45"/>
      <c r="P774" s="46"/>
      <c r="Q774" s="47"/>
      <c r="R774" s="38" t="s">
        <v>1051</v>
      </c>
      <c r="S774" s="38"/>
      <c r="T774" s="48"/>
      <c r="U774" s="49"/>
      <c r="V774" s="49" t="s">
        <v>1100</v>
      </c>
      <c r="W774" s="34">
        <v>2044.4</v>
      </c>
      <c r="X774" s="35">
        <v>1</v>
      </c>
      <c r="Y774" s="44">
        <v>0</v>
      </c>
      <c r="Z774" s="34">
        <v>2044.4</v>
      </c>
    </row>
    <row r="775" spans="1:26" s="1" customFormat="1" ht="11.25" hidden="1" customHeight="1" outlineLevel="5">
      <c r="A775" s="436">
        <v>419</v>
      </c>
      <c r="B775" s="436"/>
      <c r="C775" s="437" t="s">
        <v>942</v>
      </c>
      <c r="D775" s="437"/>
      <c r="E775" s="437"/>
      <c r="F775" s="437"/>
      <c r="G775" s="437"/>
      <c r="H775" s="437"/>
      <c r="I775" s="45"/>
      <c r="J775" s="46"/>
      <c r="K775" s="46"/>
      <c r="L775" s="47"/>
      <c r="M775" s="36" t="s">
        <v>1310</v>
      </c>
      <c r="N775" s="37">
        <v>4</v>
      </c>
      <c r="O775" s="45"/>
      <c r="P775" s="46"/>
      <c r="Q775" s="47"/>
      <c r="R775" s="38" t="s">
        <v>1051</v>
      </c>
      <c r="S775" s="38"/>
      <c r="T775" s="48"/>
      <c r="U775" s="49"/>
      <c r="V775" s="49" t="s">
        <v>1100</v>
      </c>
      <c r="W775" s="34">
        <v>2291.4</v>
      </c>
      <c r="X775" s="35">
        <v>1</v>
      </c>
      <c r="Y775" s="44">
        <v>0</v>
      </c>
      <c r="Z775" s="34">
        <v>2291.4</v>
      </c>
    </row>
    <row r="776" spans="1:26" s="1" customFormat="1" ht="11.25" hidden="1" customHeight="1" outlineLevel="5">
      <c r="A776" s="436">
        <v>420</v>
      </c>
      <c r="B776" s="436"/>
      <c r="C776" s="437" t="s">
        <v>1217</v>
      </c>
      <c r="D776" s="437"/>
      <c r="E776" s="437"/>
      <c r="F776" s="437"/>
      <c r="G776" s="437"/>
      <c r="H776" s="437"/>
      <c r="I776" s="45"/>
      <c r="J776" s="46"/>
      <c r="K776" s="46"/>
      <c r="L776" s="47"/>
      <c r="M776" s="36" t="s">
        <v>663</v>
      </c>
      <c r="N776" s="37">
        <v>3</v>
      </c>
      <c r="O776" s="45"/>
      <c r="P776" s="46"/>
      <c r="Q776" s="47"/>
      <c r="R776" s="38" t="s">
        <v>483</v>
      </c>
      <c r="S776" s="38"/>
      <c r="T776" s="48"/>
      <c r="U776" s="49"/>
      <c r="V776" s="49" t="s">
        <v>1100</v>
      </c>
      <c r="W776" s="34">
        <v>1210</v>
      </c>
      <c r="X776" s="35">
        <v>1</v>
      </c>
      <c r="Y776" s="44">
        <v>0</v>
      </c>
      <c r="Z776" s="34">
        <v>1210</v>
      </c>
    </row>
    <row r="777" spans="1:26" s="1" customFormat="1" ht="11.25" hidden="1" customHeight="1" outlineLevel="3">
      <c r="A777" s="434" t="s">
        <v>1311</v>
      </c>
      <c r="B777" s="434"/>
      <c r="C777" s="434"/>
      <c r="D777" s="434"/>
      <c r="E777" s="434"/>
      <c r="F777" s="434"/>
      <c r="G777" s="434"/>
      <c r="H777" s="434"/>
      <c r="I777" s="434"/>
      <c r="J777" s="434"/>
      <c r="K777" s="434"/>
      <c r="L777" s="434"/>
      <c r="M777" s="434"/>
      <c r="N777" s="434"/>
      <c r="O777" s="434"/>
      <c r="P777" s="434"/>
      <c r="Q777" s="434"/>
      <c r="R777" s="434"/>
      <c r="S777" s="434"/>
      <c r="T777" s="434"/>
      <c r="U777" s="434"/>
      <c r="V777" s="434"/>
      <c r="W777" s="34">
        <v>2735</v>
      </c>
      <c r="X777" s="35">
        <v>1</v>
      </c>
      <c r="Y777" s="44">
        <v>0</v>
      </c>
      <c r="Z777" s="34">
        <v>2735</v>
      </c>
    </row>
    <row r="778" spans="1:26" s="1" customFormat="1" ht="11.25" hidden="1" customHeight="1" outlineLevel="4">
      <c r="A778" s="435"/>
      <c r="B778" s="435"/>
      <c r="C778" s="435"/>
      <c r="D778" s="435"/>
      <c r="E778" s="435"/>
      <c r="F778" s="435"/>
      <c r="G778" s="435"/>
      <c r="H778" s="435"/>
      <c r="I778" s="435"/>
      <c r="J778" s="435"/>
      <c r="K778" s="435"/>
      <c r="L778" s="435"/>
      <c r="M778" s="435"/>
      <c r="N778" s="435"/>
      <c r="O778" s="435"/>
      <c r="P778" s="435"/>
      <c r="Q778" s="435"/>
      <c r="R778" s="435"/>
      <c r="S778" s="435"/>
      <c r="T778" s="435"/>
      <c r="U778" s="435"/>
      <c r="V778" s="435"/>
      <c r="W778" s="34">
        <v>2735</v>
      </c>
      <c r="X778" s="35">
        <v>1</v>
      </c>
      <c r="Y778" s="44">
        <v>0</v>
      </c>
      <c r="Z778" s="34">
        <v>2735</v>
      </c>
    </row>
    <row r="779" spans="1:26" s="1" customFormat="1" ht="11.25" hidden="1" customHeight="1" outlineLevel="5">
      <c r="A779" s="436">
        <v>421</v>
      </c>
      <c r="B779" s="436"/>
      <c r="C779" s="437" t="s">
        <v>1312</v>
      </c>
      <c r="D779" s="437"/>
      <c r="E779" s="437"/>
      <c r="F779" s="437"/>
      <c r="G779" s="437"/>
      <c r="H779" s="437"/>
      <c r="I779" s="437" t="s">
        <v>1313</v>
      </c>
      <c r="J779" s="437"/>
      <c r="K779" s="437"/>
      <c r="L779" s="437"/>
      <c r="M779" s="36" t="s">
        <v>713</v>
      </c>
      <c r="N779" s="37">
        <v>4</v>
      </c>
      <c r="O779" s="45"/>
      <c r="P779" s="46"/>
      <c r="Q779" s="47"/>
      <c r="R779" s="38" t="s">
        <v>974</v>
      </c>
      <c r="S779" s="38"/>
      <c r="T779" s="48"/>
      <c r="U779" s="49"/>
      <c r="V779" s="49" t="s">
        <v>1100</v>
      </c>
      <c r="W779" s="34">
        <v>2735</v>
      </c>
      <c r="X779" s="35">
        <v>1</v>
      </c>
      <c r="Y779" s="44">
        <v>0</v>
      </c>
      <c r="Z779" s="34">
        <v>2735</v>
      </c>
    </row>
    <row r="780" spans="1:26" s="1" customFormat="1" ht="11.25" hidden="1" customHeight="1" outlineLevel="3">
      <c r="A780" s="434" t="s">
        <v>730</v>
      </c>
      <c r="B780" s="434"/>
      <c r="C780" s="434"/>
      <c r="D780" s="434"/>
      <c r="E780" s="434"/>
      <c r="F780" s="434"/>
      <c r="G780" s="434"/>
      <c r="H780" s="434"/>
      <c r="I780" s="434"/>
      <c r="J780" s="434"/>
      <c r="K780" s="434"/>
      <c r="L780" s="434"/>
      <c r="M780" s="434"/>
      <c r="N780" s="434"/>
      <c r="O780" s="434"/>
      <c r="P780" s="434"/>
      <c r="Q780" s="434"/>
      <c r="R780" s="434"/>
      <c r="S780" s="434"/>
      <c r="T780" s="434"/>
      <c r="U780" s="434"/>
      <c r="V780" s="434"/>
      <c r="W780" s="34">
        <v>223927.07</v>
      </c>
      <c r="X780" s="35">
        <v>667</v>
      </c>
      <c r="Y780" s="44">
        <v>0</v>
      </c>
      <c r="Z780" s="34">
        <v>223927.07</v>
      </c>
    </row>
    <row r="781" spans="1:26" s="1" customFormat="1" ht="11.25" hidden="1" customHeight="1" outlineLevel="4">
      <c r="A781" s="435" t="s">
        <v>731</v>
      </c>
      <c r="B781" s="435"/>
      <c r="C781" s="435"/>
      <c r="D781" s="435"/>
      <c r="E781" s="435"/>
      <c r="F781" s="435"/>
      <c r="G781" s="435"/>
      <c r="H781" s="435"/>
      <c r="I781" s="435"/>
      <c r="J781" s="435"/>
      <c r="K781" s="435"/>
      <c r="L781" s="435"/>
      <c r="M781" s="435"/>
      <c r="N781" s="435"/>
      <c r="O781" s="435"/>
      <c r="P781" s="435"/>
      <c r="Q781" s="435"/>
      <c r="R781" s="435"/>
      <c r="S781" s="435"/>
      <c r="T781" s="435"/>
      <c r="U781" s="435"/>
      <c r="V781" s="435"/>
      <c r="W781" s="34">
        <v>223927.07</v>
      </c>
      <c r="X781" s="35">
        <v>667</v>
      </c>
      <c r="Y781" s="44">
        <v>0</v>
      </c>
      <c r="Z781" s="34">
        <v>223927.07</v>
      </c>
    </row>
    <row r="782" spans="1:26" s="1" customFormat="1" ht="11.25" hidden="1" customHeight="1" outlineLevel="5">
      <c r="A782" s="436">
        <v>422</v>
      </c>
      <c r="B782" s="436"/>
      <c r="C782" s="437" t="s">
        <v>1314</v>
      </c>
      <c r="D782" s="437"/>
      <c r="E782" s="437"/>
      <c r="F782" s="437"/>
      <c r="G782" s="437"/>
      <c r="H782" s="437"/>
      <c r="I782" s="45"/>
      <c r="J782" s="46"/>
      <c r="K782" s="46"/>
      <c r="L782" s="47"/>
      <c r="M782" s="36" t="s">
        <v>1315</v>
      </c>
      <c r="N782" s="37">
        <v>2</v>
      </c>
      <c r="O782" s="45"/>
      <c r="P782" s="46"/>
      <c r="Q782" s="47"/>
      <c r="R782" s="38" t="s">
        <v>660</v>
      </c>
      <c r="S782" s="38"/>
      <c r="T782" s="48"/>
      <c r="U782" s="49"/>
      <c r="V782" s="49" t="s">
        <v>1100</v>
      </c>
      <c r="W782" s="44">
        <v>465</v>
      </c>
      <c r="X782" s="35">
        <v>5</v>
      </c>
      <c r="Y782" s="44">
        <v>0</v>
      </c>
      <c r="Z782" s="44">
        <v>465</v>
      </c>
    </row>
    <row r="783" spans="1:26" s="1" customFormat="1" ht="11.25" hidden="1" customHeight="1" outlineLevel="5">
      <c r="A783" s="436">
        <v>423</v>
      </c>
      <c r="B783" s="436"/>
      <c r="C783" s="437" t="s">
        <v>1316</v>
      </c>
      <c r="D783" s="437"/>
      <c r="E783" s="437"/>
      <c r="F783" s="437"/>
      <c r="G783" s="437"/>
      <c r="H783" s="437"/>
      <c r="I783" s="45"/>
      <c r="J783" s="46"/>
      <c r="K783" s="46"/>
      <c r="L783" s="47"/>
      <c r="M783" s="36" t="s">
        <v>643</v>
      </c>
      <c r="N783" s="37">
        <v>2</v>
      </c>
      <c r="O783" s="45"/>
      <c r="P783" s="46"/>
      <c r="Q783" s="47"/>
      <c r="R783" s="38" t="s">
        <v>483</v>
      </c>
      <c r="S783" s="38"/>
      <c r="T783" s="48"/>
      <c r="U783" s="49"/>
      <c r="V783" s="49" t="s">
        <v>1100</v>
      </c>
      <c r="W783" s="34">
        <v>1800</v>
      </c>
      <c r="X783" s="35">
        <v>1</v>
      </c>
      <c r="Y783" s="44">
        <v>0</v>
      </c>
      <c r="Z783" s="34">
        <v>1800</v>
      </c>
    </row>
    <row r="784" spans="1:26" s="1" customFormat="1" ht="11.25" hidden="1" customHeight="1" outlineLevel="5">
      <c r="A784" s="436">
        <v>424</v>
      </c>
      <c r="B784" s="436"/>
      <c r="C784" s="437" t="s">
        <v>1317</v>
      </c>
      <c r="D784" s="437"/>
      <c r="E784" s="437"/>
      <c r="F784" s="437"/>
      <c r="G784" s="437"/>
      <c r="H784" s="437"/>
      <c r="I784" s="45"/>
      <c r="J784" s="46"/>
      <c r="K784" s="46"/>
      <c r="L784" s="47"/>
      <c r="M784" s="36" t="s">
        <v>1318</v>
      </c>
      <c r="N784" s="37">
        <v>2</v>
      </c>
      <c r="O784" s="45"/>
      <c r="P784" s="46"/>
      <c r="Q784" s="47"/>
      <c r="R784" s="38" t="s">
        <v>735</v>
      </c>
      <c r="S784" s="38"/>
      <c r="T784" s="48"/>
      <c r="U784" s="49"/>
      <c r="V784" s="49" t="s">
        <v>1100</v>
      </c>
      <c r="W784" s="44">
        <v>720</v>
      </c>
      <c r="X784" s="35">
        <v>1</v>
      </c>
      <c r="Y784" s="44">
        <v>0</v>
      </c>
      <c r="Z784" s="44">
        <v>720</v>
      </c>
    </row>
    <row r="785" spans="1:26" s="1" customFormat="1" ht="11.25" hidden="1" customHeight="1" outlineLevel="5">
      <c r="A785" s="436">
        <v>425</v>
      </c>
      <c r="B785" s="436"/>
      <c r="C785" s="437" t="s">
        <v>1319</v>
      </c>
      <c r="D785" s="437"/>
      <c r="E785" s="437"/>
      <c r="F785" s="437"/>
      <c r="G785" s="437"/>
      <c r="H785" s="437"/>
      <c r="I785" s="45"/>
      <c r="J785" s="46"/>
      <c r="K785" s="46"/>
      <c r="L785" s="47"/>
      <c r="M785" s="36" t="s">
        <v>1320</v>
      </c>
      <c r="N785" s="37">
        <v>2</v>
      </c>
      <c r="O785" s="45"/>
      <c r="P785" s="46"/>
      <c r="Q785" s="47"/>
      <c r="R785" s="38" t="s">
        <v>1321</v>
      </c>
      <c r="S785" s="38"/>
      <c r="T785" s="48"/>
      <c r="U785" s="49"/>
      <c r="V785" s="49" t="s">
        <v>1100</v>
      </c>
      <c r="W785" s="44">
        <v>750</v>
      </c>
      <c r="X785" s="35">
        <v>5</v>
      </c>
      <c r="Y785" s="44">
        <v>0</v>
      </c>
      <c r="Z785" s="44">
        <v>750</v>
      </c>
    </row>
    <row r="786" spans="1:26" s="1" customFormat="1" ht="11.25" hidden="1" customHeight="1" outlineLevel="5">
      <c r="A786" s="436">
        <v>426</v>
      </c>
      <c r="B786" s="436"/>
      <c r="C786" s="437" t="s">
        <v>1322</v>
      </c>
      <c r="D786" s="437"/>
      <c r="E786" s="437"/>
      <c r="F786" s="437"/>
      <c r="G786" s="437"/>
      <c r="H786" s="437"/>
      <c r="I786" s="45"/>
      <c r="J786" s="46"/>
      <c r="K786" s="46"/>
      <c r="L786" s="47"/>
      <c r="M786" s="36" t="s">
        <v>643</v>
      </c>
      <c r="N786" s="37">
        <v>2</v>
      </c>
      <c r="O786" s="45"/>
      <c r="P786" s="46"/>
      <c r="Q786" s="47"/>
      <c r="R786" s="38" t="s">
        <v>483</v>
      </c>
      <c r="S786" s="38"/>
      <c r="T786" s="48"/>
      <c r="U786" s="49"/>
      <c r="V786" s="49" t="s">
        <v>1100</v>
      </c>
      <c r="W786" s="34">
        <v>1800</v>
      </c>
      <c r="X786" s="35">
        <v>1</v>
      </c>
      <c r="Y786" s="44">
        <v>0</v>
      </c>
      <c r="Z786" s="34">
        <v>1800</v>
      </c>
    </row>
    <row r="787" spans="1:26" s="1" customFormat="1" ht="11.25" hidden="1" customHeight="1" outlineLevel="5">
      <c r="A787" s="436">
        <v>427</v>
      </c>
      <c r="B787" s="436"/>
      <c r="C787" s="437" t="s">
        <v>1323</v>
      </c>
      <c r="D787" s="437"/>
      <c r="E787" s="437"/>
      <c r="F787" s="437"/>
      <c r="G787" s="437"/>
      <c r="H787" s="437"/>
      <c r="I787" s="45"/>
      <c r="J787" s="46"/>
      <c r="K787" s="46"/>
      <c r="L787" s="47"/>
      <c r="M787" s="36" t="s">
        <v>1324</v>
      </c>
      <c r="N787" s="37">
        <v>2</v>
      </c>
      <c r="O787" s="45"/>
      <c r="P787" s="46"/>
      <c r="Q787" s="47"/>
      <c r="R787" s="38" t="s">
        <v>1074</v>
      </c>
      <c r="S787" s="38"/>
      <c r="T787" s="48"/>
      <c r="U787" s="49"/>
      <c r="V787" s="49" t="s">
        <v>1100</v>
      </c>
      <c r="W787" s="34">
        <v>9140</v>
      </c>
      <c r="X787" s="35">
        <v>20</v>
      </c>
      <c r="Y787" s="44">
        <v>0</v>
      </c>
      <c r="Z787" s="34">
        <v>9140</v>
      </c>
    </row>
    <row r="788" spans="1:26" s="1" customFormat="1" ht="11.25" hidden="1" customHeight="1" outlineLevel="5">
      <c r="A788" s="436">
        <v>428</v>
      </c>
      <c r="B788" s="436"/>
      <c r="C788" s="437" t="s">
        <v>1317</v>
      </c>
      <c r="D788" s="437"/>
      <c r="E788" s="437"/>
      <c r="F788" s="437"/>
      <c r="G788" s="437"/>
      <c r="H788" s="437"/>
      <c r="I788" s="45"/>
      <c r="J788" s="46"/>
      <c r="K788" s="46"/>
      <c r="L788" s="47"/>
      <c r="M788" s="36" t="s">
        <v>1318</v>
      </c>
      <c r="N788" s="37">
        <v>2</v>
      </c>
      <c r="O788" s="45"/>
      <c r="P788" s="46"/>
      <c r="Q788" s="47"/>
      <c r="R788" s="38" t="s">
        <v>1325</v>
      </c>
      <c r="S788" s="38"/>
      <c r="T788" s="48"/>
      <c r="U788" s="49"/>
      <c r="V788" s="49" t="s">
        <v>1100</v>
      </c>
      <c r="W788" s="44">
        <v>720</v>
      </c>
      <c r="X788" s="35">
        <v>1</v>
      </c>
      <c r="Y788" s="44">
        <v>0</v>
      </c>
      <c r="Z788" s="44">
        <v>720</v>
      </c>
    </row>
    <row r="789" spans="1:26" s="1" customFormat="1" ht="11.25" hidden="1" customHeight="1" outlineLevel="5">
      <c r="A789" s="436">
        <v>429</v>
      </c>
      <c r="B789" s="436"/>
      <c r="C789" s="437" t="s">
        <v>1326</v>
      </c>
      <c r="D789" s="437"/>
      <c r="E789" s="437"/>
      <c r="F789" s="437"/>
      <c r="G789" s="437"/>
      <c r="H789" s="437"/>
      <c r="I789" s="45"/>
      <c r="J789" s="46"/>
      <c r="K789" s="46"/>
      <c r="L789" s="47"/>
      <c r="M789" s="36" t="s">
        <v>1315</v>
      </c>
      <c r="N789" s="37">
        <v>2</v>
      </c>
      <c r="O789" s="45"/>
      <c r="P789" s="46"/>
      <c r="Q789" s="47"/>
      <c r="R789" s="38" t="s">
        <v>660</v>
      </c>
      <c r="S789" s="38"/>
      <c r="T789" s="48"/>
      <c r="U789" s="49"/>
      <c r="V789" s="49" t="s">
        <v>1100</v>
      </c>
      <c r="W789" s="44">
        <v>546</v>
      </c>
      <c r="X789" s="35">
        <v>3</v>
      </c>
      <c r="Y789" s="44">
        <v>0</v>
      </c>
      <c r="Z789" s="44">
        <v>546</v>
      </c>
    </row>
    <row r="790" spans="1:26" s="1" customFormat="1" ht="11.25" hidden="1" customHeight="1" outlineLevel="5">
      <c r="A790" s="436">
        <v>430</v>
      </c>
      <c r="B790" s="436"/>
      <c r="C790" s="437" t="s">
        <v>1327</v>
      </c>
      <c r="D790" s="437"/>
      <c r="E790" s="437"/>
      <c r="F790" s="437"/>
      <c r="G790" s="437"/>
      <c r="H790" s="437"/>
      <c r="I790" s="45"/>
      <c r="J790" s="46"/>
      <c r="K790" s="46"/>
      <c r="L790" s="47"/>
      <c r="M790" s="36" t="s">
        <v>1328</v>
      </c>
      <c r="N790" s="37">
        <v>2</v>
      </c>
      <c r="O790" s="45"/>
      <c r="P790" s="46"/>
      <c r="Q790" s="47"/>
      <c r="R790" s="38" t="s">
        <v>735</v>
      </c>
      <c r="S790" s="38"/>
      <c r="T790" s="48"/>
      <c r="U790" s="49"/>
      <c r="V790" s="49" t="s">
        <v>1100</v>
      </c>
      <c r="W790" s="44">
        <v>550</v>
      </c>
      <c r="X790" s="35">
        <v>2</v>
      </c>
      <c r="Y790" s="44">
        <v>0</v>
      </c>
      <c r="Z790" s="44">
        <v>550</v>
      </c>
    </row>
    <row r="791" spans="1:26" s="1" customFormat="1" ht="11.25" hidden="1" customHeight="1" outlineLevel="5">
      <c r="A791" s="436">
        <v>431</v>
      </c>
      <c r="B791" s="436"/>
      <c r="C791" s="437" t="s">
        <v>1329</v>
      </c>
      <c r="D791" s="437"/>
      <c r="E791" s="437"/>
      <c r="F791" s="437"/>
      <c r="G791" s="437"/>
      <c r="H791" s="437"/>
      <c r="I791" s="45"/>
      <c r="J791" s="46"/>
      <c r="K791" s="46"/>
      <c r="L791" s="47"/>
      <c r="M791" s="36" t="s">
        <v>1324</v>
      </c>
      <c r="N791" s="37">
        <v>2</v>
      </c>
      <c r="O791" s="45"/>
      <c r="P791" s="46"/>
      <c r="Q791" s="47"/>
      <c r="R791" s="38" t="s">
        <v>1074</v>
      </c>
      <c r="S791" s="38"/>
      <c r="T791" s="48"/>
      <c r="U791" s="49"/>
      <c r="V791" s="49" t="s">
        <v>1100</v>
      </c>
      <c r="W791" s="44">
        <v>680</v>
      </c>
      <c r="X791" s="35">
        <v>20</v>
      </c>
      <c r="Y791" s="44">
        <v>0</v>
      </c>
      <c r="Z791" s="44">
        <v>680</v>
      </c>
    </row>
    <row r="792" spans="1:26" s="1" customFormat="1" ht="11.25" hidden="1" customHeight="1" outlineLevel="5">
      <c r="A792" s="436">
        <v>432</v>
      </c>
      <c r="B792" s="436"/>
      <c r="C792" s="437" t="s">
        <v>1330</v>
      </c>
      <c r="D792" s="437"/>
      <c r="E792" s="437"/>
      <c r="F792" s="437"/>
      <c r="G792" s="437"/>
      <c r="H792" s="437"/>
      <c r="I792" s="45"/>
      <c r="J792" s="46"/>
      <c r="K792" s="46"/>
      <c r="L792" s="47"/>
      <c r="M792" s="36" t="s">
        <v>1315</v>
      </c>
      <c r="N792" s="37">
        <v>2</v>
      </c>
      <c r="O792" s="45"/>
      <c r="P792" s="46"/>
      <c r="Q792" s="47"/>
      <c r="R792" s="38" t="s">
        <v>660</v>
      </c>
      <c r="S792" s="38"/>
      <c r="T792" s="48"/>
      <c r="U792" s="49"/>
      <c r="V792" s="49" t="s">
        <v>1100</v>
      </c>
      <c r="W792" s="44">
        <v>144</v>
      </c>
      <c r="X792" s="35">
        <v>6</v>
      </c>
      <c r="Y792" s="44">
        <v>0</v>
      </c>
      <c r="Z792" s="44">
        <v>144</v>
      </c>
    </row>
    <row r="793" spans="1:26" s="1" customFormat="1" ht="11.25" hidden="1" customHeight="1" outlineLevel="5">
      <c r="A793" s="436">
        <v>433</v>
      </c>
      <c r="B793" s="436"/>
      <c r="C793" s="437" t="s">
        <v>1331</v>
      </c>
      <c r="D793" s="437"/>
      <c r="E793" s="437"/>
      <c r="F793" s="437"/>
      <c r="G793" s="437"/>
      <c r="H793" s="437"/>
      <c r="I793" s="45"/>
      <c r="J793" s="46"/>
      <c r="K793" s="46"/>
      <c r="L793" s="47"/>
      <c r="M793" s="36" t="s">
        <v>1324</v>
      </c>
      <c r="N793" s="37">
        <v>2</v>
      </c>
      <c r="O793" s="45"/>
      <c r="P793" s="46"/>
      <c r="Q793" s="47"/>
      <c r="R793" s="38" t="s">
        <v>1074</v>
      </c>
      <c r="S793" s="38"/>
      <c r="T793" s="48"/>
      <c r="U793" s="49"/>
      <c r="V793" s="49" t="s">
        <v>1100</v>
      </c>
      <c r="W793" s="34">
        <v>8105</v>
      </c>
      <c r="X793" s="35">
        <v>15</v>
      </c>
      <c r="Y793" s="44">
        <v>0</v>
      </c>
      <c r="Z793" s="34">
        <v>8105</v>
      </c>
    </row>
    <row r="794" spans="1:26" s="1" customFormat="1" ht="11.25" hidden="1" customHeight="1" outlineLevel="5">
      <c r="A794" s="436">
        <v>434</v>
      </c>
      <c r="B794" s="436"/>
      <c r="C794" s="437" t="s">
        <v>1332</v>
      </c>
      <c r="D794" s="437"/>
      <c r="E794" s="437"/>
      <c r="F794" s="437"/>
      <c r="G794" s="437"/>
      <c r="H794" s="437"/>
      <c r="I794" s="45"/>
      <c r="J794" s="46"/>
      <c r="K794" s="46"/>
      <c r="L794" s="47"/>
      <c r="M794" s="36" t="s">
        <v>1315</v>
      </c>
      <c r="N794" s="37">
        <v>2</v>
      </c>
      <c r="O794" s="45"/>
      <c r="P794" s="46"/>
      <c r="Q794" s="47"/>
      <c r="R794" s="38" t="s">
        <v>660</v>
      </c>
      <c r="S794" s="38"/>
      <c r="T794" s="48"/>
      <c r="U794" s="49"/>
      <c r="V794" s="49" t="s">
        <v>1100</v>
      </c>
      <c r="W794" s="44">
        <v>157</v>
      </c>
      <c r="X794" s="35">
        <v>1</v>
      </c>
      <c r="Y794" s="44">
        <v>0</v>
      </c>
      <c r="Z794" s="44">
        <v>157</v>
      </c>
    </row>
    <row r="795" spans="1:26" s="1" customFormat="1" ht="11.25" hidden="1" customHeight="1" outlineLevel="5">
      <c r="A795" s="436">
        <v>435</v>
      </c>
      <c r="B795" s="436"/>
      <c r="C795" s="437" t="s">
        <v>1333</v>
      </c>
      <c r="D795" s="437"/>
      <c r="E795" s="437"/>
      <c r="F795" s="437"/>
      <c r="G795" s="437"/>
      <c r="H795" s="437"/>
      <c r="I795" s="45"/>
      <c r="J795" s="46"/>
      <c r="K795" s="46"/>
      <c r="L795" s="47"/>
      <c r="M795" s="36" t="s">
        <v>1334</v>
      </c>
      <c r="N795" s="37">
        <v>2</v>
      </c>
      <c r="O795" s="45"/>
      <c r="P795" s="46"/>
      <c r="Q795" s="47"/>
      <c r="R795" s="38" t="s">
        <v>1335</v>
      </c>
      <c r="S795" s="38"/>
      <c r="T795" s="48"/>
      <c r="U795" s="49"/>
      <c r="V795" s="49" t="s">
        <v>1100</v>
      </c>
      <c r="W795" s="34">
        <v>6600</v>
      </c>
      <c r="X795" s="35">
        <v>40</v>
      </c>
      <c r="Y795" s="44">
        <v>0</v>
      </c>
      <c r="Z795" s="34">
        <v>6600</v>
      </c>
    </row>
    <row r="796" spans="1:26" s="1" customFormat="1" ht="11.25" hidden="1" customHeight="1" outlineLevel="5">
      <c r="A796" s="436">
        <v>436</v>
      </c>
      <c r="B796" s="436"/>
      <c r="C796" s="437" t="s">
        <v>1336</v>
      </c>
      <c r="D796" s="437"/>
      <c r="E796" s="437"/>
      <c r="F796" s="437"/>
      <c r="G796" s="437"/>
      <c r="H796" s="437"/>
      <c r="I796" s="45"/>
      <c r="J796" s="46"/>
      <c r="K796" s="46"/>
      <c r="L796" s="47"/>
      <c r="M796" s="36" t="s">
        <v>1315</v>
      </c>
      <c r="N796" s="37">
        <v>2</v>
      </c>
      <c r="O796" s="45"/>
      <c r="P796" s="46"/>
      <c r="Q796" s="47"/>
      <c r="R796" s="38" t="s">
        <v>660</v>
      </c>
      <c r="S796" s="38"/>
      <c r="T796" s="48"/>
      <c r="U796" s="49"/>
      <c r="V796" s="49" t="s">
        <v>1100</v>
      </c>
      <c r="W796" s="44">
        <v>304</v>
      </c>
      <c r="X796" s="35">
        <v>4</v>
      </c>
      <c r="Y796" s="44">
        <v>0</v>
      </c>
      <c r="Z796" s="44">
        <v>304</v>
      </c>
    </row>
    <row r="797" spans="1:26" s="1" customFormat="1" ht="11.25" hidden="1" customHeight="1" outlineLevel="5">
      <c r="A797" s="436">
        <v>437</v>
      </c>
      <c r="B797" s="436"/>
      <c r="C797" s="437" t="s">
        <v>1337</v>
      </c>
      <c r="D797" s="437"/>
      <c r="E797" s="437"/>
      <c r="F797" s="437"/>
      <c r="G797" s="437"/>
      <c r="H797" s="437"/>
      <c r="I797" s="45"/>
      <c r="J797" s="46"/>
      <c r="K797" s="46"/>
      <c r="L797" s="47"/>
      <c r="M797" s="36" t="s">
        <v>643</v>
      </c>
      <c r="N797" s="37">
        <v>2</v>
      </c>
      <c r="O797" s="45"/>
      <c r="P797" s="46"/>
      <c r="Q797" s="47"/>
      <c r="R797" s="38" t="s">
        <v>483</v>
      </c>
      <c r="S797" s="38"/>
      <c r="T797" s="48"/>
      <c r="U797" s="49"/>
      <c r="V797" s="49" t="s">
        <v>1100</v>
      </c>
      <c r="W797" s="34">
        <v>1800</v>
      </c>
      <c r="X797" s="35">
        <v>1</v>
      </c>
      <c r="Y797" s="44">
        <v>0</v>
      </c>
      <c r="Z797" s="34">
        <v>1800</v>
      </c>
    </row>
    <row r="798" spans="1:26" s="1" customFormat="1" ht="11.25" hidden="1" customHeight="1" outlineLevel="5">
      <c r="A798" s="436">
        <v>438</v>
      </c>
      <c r="B798" s="436"/>
      <c r="C798" s="437" t="s">
        <v>1338</v>
      </c>
      <c r="D798" s="437"/>
      <c r="E798" s="437"/>
      <c r="F798" s="437"/>
      <c r="G798" s="437"/>
      <c r="H798" s="437"/>
      <c r="I798" s="45"/>
      <c r="J798" s="46"/>
      <c r="K798" s="46"/>
      <c r="L798" s="47"/>
      <c r="M798" s="36" t="s">
        <v>1315</v>
      </c>
      <c r="N798" s="37">
        <v>2</v>
      </c>
      <c r="O798" s="45"/>
      <c r="P798" s="46"/>
      <c r="Q798" s="47"/>
      <c r="R798" s="38" t="s">
        <v>660</v>
      </c>
      <c r="S798" s="38"/>
      <c r="T798" s="48"/>
      <c r="U798" s="49"/>
      <c r="V798" s="49" t="s">
        <v>1100</v>
      </c>
      <c r="W798" s="44">
        <v>215</v>
      </c>
      <c r="X798" s="35">
        <v>1</v>
      </c>
      <c r="Y798" s="44">
        <v>0</v>
      </c>
      <c r="Z798" s="44">
        <v>215</v>
      </c>
    </row>
    <row r="799" spans="1:26" s="1" customFormat="1" ht="11.25" hidden="1" customHeight="1" outlineLevel="5">
      <c r="A799" s="436">
        <v>439</v>
      </c>
      <c r="B799" s="436"/>
      <c r="C799" s="437" t="s">
        <v>1176</v>
      </c>
      <c r="D799" s="437"/>
      <c r="E799" s="437"/>
      <c r="F799" s="437"/>
      <c r="G799" s="437"/>
      <c r="H799" s="437"/>
      <c r="I799" s="45"/>
      <c r="J799" s="46"/>
      <c r="K799" s="46"/>
      <c r="L799" s="47"/>
      <c r="M799" s="36" t="s">
        <v>1177</v>
      </c>
      <c r="N799" s="37">
        <v>2</v>
      </c>
      <c r="O799" s="45"/>
      <c r="P799" s="46"/>
      <c r="Q799" s="47"/>
      <c r="R799" s="38" t="s">
        <v>601</v>
      </c>
      <c r="S799" s="38"/>
      <c r="T799" s="48"/>
      <c r="U799" s="49"/>
      <c r="V799" s="49" t="s">
        <v>1100</v>
      </c>
      <c r="W799" s="34">
        <v>1440</v>
      </c>
      <c r="X799" s="35">
        <v>1</v>
      </c>
      <c r="Y799" s="44">
        <v>0</v>
      </c>
      <c r="Z799" s="34">
        <v>1440</v>
      </c>
    </row>
    <row r="800" spans="1:26" s="1" customFormat="1" ht="11.25" hidden="1" customHeight="1" outlineLevel="5">
      <c r="A800" s="436">
        <v>440</v>
      </c>
      <c r="B800" s="436"/>
      <c r="C800" s="437" t="s">
        <v>1339</v>
      </c>
      <c r="D800" s="437"/>
      <c r="E800" s="437"/>
      <c r="F800" s="437"/>
      <c r="G800" s="437"/>
      <c r="H800" s="437"/>
      <c r="I800" s="45"/>
      <c r="J800" s="46"/>
      <c r="K800" s="46"/>
      <c r="L800" s="47"/>
      <c r="M800" s="36" t="s">
        <v>1315</v>
      </c>
      <c r="N800" s="37">
        <v>2</v>
      </c>
      <c r="O800" s="45"/>
      <c r="P800" s="46"/>
      <c r="Q800" s="47"/>
      <c r="R800" s="38" t="s">
        <v>660</v>
      </c>
      <c r="S800" s="38"/>
      <c r="T800" s="48"/>
      <c r="U800" s="49"/>
      <c r="V800" s="49" t="s">
        <v>1100</v>
      </c>
      <c r="W800" s="44">
        <v>630</v>
      </c>
      <c r="X800" s="35">
        <v>6</v>
      </c>
      <c r="Y800" s="44">
        <v>0</v>
      </c>
      <c r="Z800" s="44">
        <v>630</v>
      </c>
    </row>
    <row r="801" spans="1:26" s="1" customFormat="1" ht="11.25" hidden="1" customHeight="1" outlineLevel="5">
      <c r="A801" s="436">
        <v>441</v>
      </c>
      <c r="B801" s="436"/>
      <c r="C801" s="437" t="s">
        <v>1340</v>
      </c>
      <c r="D801" s="437"/>
      <c r="E801" s="437"/>
      <c r="F801" s="437"/>
      <c r="G801" s="437"/>
      <c r="H801" s="437"/>
      <c r="I801" s="45"/>
      <c r="J801" s="46"/>
      <c r="K801" s="46"/>
      <c r="L801" s="47"/>
      <c r="M801" s="36" t="s">
        <v>1324</v>
      </c>
      <c r="N801" s="37">
        <v>2</v>
      </c>
      <c r="O801" s="45"/>
      <c r="P801" s="46"/>
      <c r="Q801" s="47"/>
      <c r="R801" s="38" t="s">
        <v>1074</v>
      </c>
      <c r="S801" s="38"/>
      <c r="T801" s="48"/>
      <c r="U801" s="49"/>
      <c r="V801" s="49" t="s">
        <v>1100</v>
      </c>
      <c r="W801" s="44">
        <v>370</v>
      </c>
      <c r="X801" s="35">
        <v>5</v>
      </c>
      <c r="Y801" s="44">
        <v>0</v>
      </c>
      <c r="Z801" s="44">
        <v>370</v>
      </c>
    </row>
    <row r="802" spans="1:26" s="1" customFormat="1" ht="11.25" hidden="1" customHeight="1" outlineLevel="5">
      <c r="A802" s="436">
        <v>442</v>
      </c>
      <c r="B802" s="436"/>
      <c r="C802" s="437" t="s">
        <v>1341</v>
      </c>
      <c r="D802" s="437"/>
      <c r="E802" s="437"/>
      <c r="F802" s="437"/>
      <c r="G802" s="437"/>
      <c r="H802" s="437"/>
      <c r="I802" s="45"/>
      <c r="J802" s="46"/>
      <c r="K802" s="46"/>
      <c r="L802" s="47"/>
      <c r="M802" s="36" t="s">
        <v>1342</v>
      </c>
      <c r="N802" s="37">
        <v>2</v>
      </c>
      <c r="O802" s="45"/>
      <c r="P802" s="46"/>
      <c r="Q802" s="47"/>
      <c r="R802" s="38" t="s">
        <v>735</v>
      </c>
      <c r="S802" s="38"/>
      <c r="T802" s="48"/>
      <c r="U802" s="49"/>
      <c r="V802" s="49" t="s">
        <v>1100</v>
      </c>
      <c r="W802" s="44">
        <v>75</v>
      </c>
      <c r="X802" s="35">
        <v>5</v>
      </c>
      <c r="Y802" s="44">
        <v>0</v>
      </c>
      <c r="Z802" s="44">
        <v>75</v>
      </c>
    </row>
    <row r="803" spans="1:26" s="1" customFormat="1" ht="11.25" hidden="1" customHeight="1" outlineLevel="5">
      <c r="A803" s="436">
        <v>443</v>
      </c>
      <c r="B803" s="436"/>
      <c r="C803" s="437" t="s">
        <v>1343</v>
      </c>
      <c r="D803" s="437"/>
      <c r="E803" s="437"/>
      <c r="F803" s="437"/>
      <c r="G803" s="437"/>
      <c r="H803" s="437"/>
      <c r="I803" s="45"/>
      <c r="J803" s="46"/>
      <c r="K803" s="46"/>
      <c r="L803" s="47"/>
      <c r="M803" s="36" t="s">
        <v>1324</v>
      </c>
      <c r="N803" s="37">
        <v>2</v>
      </c>
      <c r="O803" s="45"/>
      <c r="P803" s="46"/>
      <c r="Q803" s="47"/>
      <c r="R803" s="38" t="s">
        <v>1074</v>
      </c>
      <c r="S803" s="38"/>
      <c r="T803" s="48"/>
      <c r="U803" s="49"/>
      <c r="V803" s="49" t="s">
        <v>1100</v>
      </c>
      <c r="W803" s="44">
        <v>485</v>
      </c>
      <c r="X803" s="35">
        <v>5</v>
      </c>
      <c r="Y803" s="44">
        <v>0</v>
      </c>
      <c r="Z803" s="44">
        <v>485</v>
      </c>
    </row>
    <row r="804" spans="1:26" s="1" customFormat="1" ht="11.25" hidden="1" customHeight="1" outlineLevel="5">
      <c r="A804" s="436">
        <v>444</v>
      </c>
      <c r="B804" s="436"/>
      <c r="C804" s="437" t="s">
        <v>1314</v>
      </c>
      <c r="D804" s="437"/>
      <c r="E804" s="437"/>
      <c r="F804" s="437"/>
      <c r="G804" s="437"/>
      <c r="H804" s="437"/>
      <c r="I804" s="45"/>
      <c r="J804" s="46"/>
      <c r="K804" s="46"/>
      <c r="L804" s="47"/>
      <c r="M804" s="36" t="s">
        <v>1324</v>
      </c>
      <c r="N804" s="37">
        <v>2</v>
      </c>
      <c r="O804" s="45"/>
      <c r="P804" s="46"/>
      <c r="Q804" s="47"/>
      <c r="R804" s="38" t="s">
        <v>1074</v>
      </c>
      <c r="S804" s="38"/>
      <c r="T804" s="48"/>
      <c r="U804" s="49"/>
      <c r="V804" s="49" t="s">
        <v>1100</v>
      </c>
      <c r="W804" s="44">
        <v>880</v>
      </c>
      <c r="X804" s="35">
        <v>20</v>
      </c>
      <c r="Y804" s="44">
        <v>0</v>
      </c>
      <c r="Z804" s="44">
        <v>880</v>
      </c>
    </row>
    <row r="805" spans="1:26" s="1" customFormat="1" ht="11.25" hidden="1" customHeight="1" outlineLevel="5">
      <c r="A805" s="436">
        <v>445</v>
      </c>
      <c r="B805" s="436"/>
      <c r="C805" s="437" t="s">
        <v>1344</v>
      </c>
      <c r="D805" s="437"/>
      <c r="E805" s="437"/>
      <c r="F805" s="437"/>
      <c r="G805" s="437"/>
      <c r="H805" s="437"/>
      <c r="I805" s="45"/>
      <c r="J805" s="46"/>
      <c r="K805" s="46"/>
      <c r="L805" s="47"/>
      <c r="M805" s="36" t="s">
        <v>1345</v>
      </c>
      <c r="N805" s="37">
        <v>2</v>
      </c>
      <c r="O805" s="45"/>
      <c r="P805" s="46"/>
      <c r="Q805" s="47"/>
      <c r="R805" s="38" t="s">
        <v>1321</v>
      </c>
      <c r="S805" s="38"/>
      <c r="T805" s="48"/>
      <c r="U805" s="49"/>
      <c r="V805" s="49" t="s">
        <v>1100</v>
      </c>
      <c r="W805" s="34">
        <v>1950</v>
      </c>
      <c r="X805" s="35">
        <v>13</v>
      </c>
      <c r="Y805" s="44">
        <v>0</v>
      </c>
      <c r="Z805" s="34">
        <v>1950</v>
      </c>
    </row>
    <row r="806" spans="1:26" s="1" customFormat="1" ht="11.25" hidden="1" customHeight="1" outlineLevel="5">
      <c r="A806" s="436">
        <v>446</v>
      </c>
      <c r="B806" s="436"/>
      <c r="C806" s="437" t="s">
        <v>1346</v>
      </c>
      <c r="D806" s="437"/>
      <c r="E806" s="437"/>
      <c r="F806" s="437"/>
      <c r="G806" s="437"/>
      <c r="H806" s="437"/>
      <c r="I806" s="45"/>
      <c r="J806" s="46"/>
      <c r="K806" s="46"/>
      <c r="L806" s="47"/>
      <c r="M806" s="36" t="s">
        <v>1324</v>
      </c>
      <c r="N806" s="37">
        <v>2</v>
      </c>
      <c r="O806" s="45"/>
      <c r="P806" s="46"/>
      <c r="Q806" s="47"/>
      <c r="R806" s="38" t="s">
        <v>1074</v>
      </c>
      <c r="S806" s="38"/>
      <c r="T806" s="48"/>
      <c r="U806" s="49"/>
      <c r="V806" s="49" t="s">
        <v>1100</v>
      </c>
      <c r="W806" s="44">
        <v>796</v>
      </c>
      <c r="X806" s="35">
        <v>2</v>
      </c>
      <c r="Y806" s="44">
        <v>0</v>
      </c>
      <c r="Z806" s="44">
        <v>796</v>
      </c>
    </row>
    <row r="807" spans="1:26" s="1" customFormat="1" ht="11.25" hidden="1" customHeight="1" outlineLevel="5">
      <c r="A807" s="436">
        <v>447</v>
      </c>
      <c r="B807" s="436"/>
      <c r="C807" s="437" t="s">
        <v>1347</v>
      </c>
      <c r="D807" s="437"/>
      <c r="E807" s="437"/>
      <c r="F807" s="437"/>
      <c r="G807" s="437"/>
      <c r="H807" s="437"/>
      <c r="I807" s="45"/>
      <c r="J807" s="46"/>
      <c r="K807" s="46"/>
      <c r="L807" s="47"/>
      <c r="M807" s="36" t="s">
        <v>1342</v>
      </c>
      <c r="N807" s="37">
        <v>2</v>
      </c>
      <c r="O807" s="45"/>
      <c r="P807" s="46"/>
      <c r="Q807" s="47"/>
      <c r="R807" s="38" t="s">
        <v>735</v>
      </c>
      <c r="S807" s="38"/>
      <c r="T807" s="48"/>
      <c r="U807" s="49"/>
      <c r="V807" s="49" t="s">
        <v>1100</v>
      </c>
      <c r="W807" s="44">
        <v>200</v>
      </c>
      <c r="X807" s="35">
        <v>5</v>
      </c>
      <c r="Y807" s="44">
        <v>0</v>
      </c>
      <c r="Z807" s="44">
        <v>200</v>
      </c>
    </row>
    <row r="808" spans="1:26" s="1" customFormat="1" ht="11.25" hidden="1" customHeight="1" outlineLevel="5">
      <c r="A808" s="436">
        <v>448</v>
      </c>
      <c r="B808" s="436"/>
      <c r="C808" s="437" t="s">
        <v>1348</v>
      </c>
      <c r="D808" s="437"/>
      <c r="E808" s="437"/>
      <c r="F808" s="437"/>
      <c r="G808" s="437"/>
      <c r="H808" s="437"/>
      <c r="I808" s="45"/>
      <c r="J808" s="46"/>
      <c r="K808" s="46"/>
      <c r="L808" s="47"/>
      <c r="M808" s="36" t="s">
        <v>643</v>
      </c>
      <c r="N808" s="37">
        <v>2</v>
      </c>
      <c r="O808" s="45"/>
      <c r="P808" s="46"/>
      <c r="Q808" s="47"/>
      <c r="R808" s="38" t="s">
        <v>483</v>
      </c>
      <c r="S808" s="38"/>
      <c r="T808" s="48"/>
      <c r="U808" s="49"/>
      <c r="V808" s="49" t="s">
        <v>1100</v>
      </c>
      <c r="W808" s="34">
        <v>1800</v>
      </c>
      <c r="X808" s="35">
        <v>1</v>
      </c>
      <c r="Y808" s="44">
        <v>0</v>
      </c>
      <c r="Z808" s="34">
        <v>1800</v>
      </c>
    </row>
    <row r="809" spans="1:26" s="1" customFormat="1" ht="11.25" hidden="1" customHeight="1" outlineLevel="5">
      <c r="A809" s="436">
        <v>449</v>
      </c>
      <c r="B809" s="436"/>
      <c r="C809" s="437" t="s">
        <v>1329</v>
      </c>
      <c r="D809" s="437"/>
      <c r="E809" s="437"/>
      <c r="F809" s="437"/>
      <c r="G809" s="437"/>
      <c r="H809" s="437"/>
      <c r="I809" s="45"/>
      <c r="J809" s="46"/>
      <c r="K809" s="46"/>
      <c r="L809" s="47"/>
      <c r="M809" s="36" t="s">
        <v>1043</v>
      </c>
      <c r="N809" s="37">
        <v>2</v>
      </c>
      <c r="O809" s="45"/>
      <c r="P809" s="46"/>
      <c r="Q809" s="47"/>
      <c r="R809" s="38" t="s">
        <v>1248</v>
      </c>
      <c r="S809" s="38"/>
      <c r="T809" s="48"/>
      <c r="U809" s="49"/>
      <c r="V809" s="49" t="s">
        <v>1100</v>
      </c>
      <c r="W809" s="44">
        <v>510</v>
      </c>
      <c r="X809" s="35">
        <v>2</v>
      </c>
      <c r="Y809" s="44">
        <v>0</v>
      </c>
      <c r="Z809" s="44">
        <v>510</v>
      </c>
    </row>
    <row r="810" spans="1:26" s="1" customFormat="1" ht="11.25" hidden="1" customHeight="1" outlineLevel="5">
      <c r="A810" s="436">
        <v>450</v>
      </c>
      <c r="B810" s="436"/>
      <c r="C810" s="437" t="s">
        <v>1349</v>
      </c>
      <c r="D810" s="437"/>
      <c r="E810" s="437"/>
      <c r="F810" s="437"/>
      <c r="G810" s="437"/>
      <c r="H810" s="437"/>
      <c r="I810" s="45"/>
      <c r="J810" s="46"/>
      <c r="K810" s="46"/>
      <c r="L810" s="47"/>
      <c r="M810" s="36" t="s">
        <v>1324</v>
      </c>
      <c r="N810" s="37">
        <v>2</v>
      </c>
      <c r="O810" s="45"/>
      <c r="P810" s="46"/>
      <c r="Q810" s="47"/>
      <c r="R810" s="38" t="s">
        <v>1074</v>
      </c>
      <c r="S810" s="38"/>
      <c r="T810" s="48"/>
      <c r="U810" s="49"/>
      <c r="V810" s="49" t="s">
        <v>1100</v>
      </c>
      <c r="W810" s="44">
        <v>840</v>
      </c>
      <c r="X810" s="35">
        <v>4</v>
      </c>
      <c r="Y810" s="44">
        <v>0</v>
      </c>
      <c r="Z810" s="44">
        <v>840</v>
      </c>
    </row>
    <row r="811" spans="1:26" s="1" customFormat="1" ht="11.25" hidden="1" customHeight="1" outlineLevel="5">
      <c r="A811" s="436">
        <v>451</v>
      </c>
      <c r="B811" s="436"/>
      <c r="C811" s="437" t="s">
        <v>1319</v>
      </c>
      <c r="D811" s="437"/>
      <c r="E811" s="437"/>
      <c r="F811" s="437"/>
      <c r="G811" s="437"/>
      <c r="H811" s="437"/>
      <c r="I811" s="45"/>
      <c r="J811" s="46"/>
      <c r="K811" s="46"/>
      <c r="L811" s="47"/>
      <c r="M811" s="36" t="s">
        <v>1315</v>
      </c>
      <c r="N811" s="37">
        <v>2</v>
      </c>
      <c r="O811" s="45"/>
      <c r="P811" s="46"/>
      <c r="Q811" s="47"/>
      <c r="R811" s="38" t="s">
        <v>660</v>
      </c>
      <c r="S811" s="38"/>
      <c r="T811" s="48"/>
      <c r="U811" s="49"/>
      <c r="V811" s="49" t="s">
        <v>1100</v>
      </c>
      <c r="W811" s="34">
        <v>1248</v>
      </c>
      <c r="X811" s="35">
        <v>6</v>
      </c>
      <c r="Y811" s="44">
        <v>0</v>
      </c>
      <c r="Z811" s="34">
        <v>1248</v>
      </c>
    </row>
    <row r="812" spans="1:26" s="1" customFormat="1" ht="11.25" hidden="1" customHeight="1" outlineLevel="5">
      <c r="A812" s="436">
        <v>452</v>
      </c>
      <c r="B812" s="436"/>
      <c r="C812" s="437" t="s">
        <v>1350</v>
      </c>
      <c r="D812" s="437"/>
      <c r="E812" s="437"/>
      <c r="F812" s="437"/>
      <c r="G812" s="437"/>
      <c r="H812" s="437"/>
      <c r="I812" s="45"/>
      <c r="J812" s="46"/>
      <c r="K812" s="46"/>
      <c r="L812" s="47"/>
      <c r="M812" s="36" t="s">
        <v>1308</v>
      </c>
      <c r="N812" s="37">
        <v>2</v>
      </c>
      <c r="O812" s="45"/>
      <c r="P812" s="46"/>
      <c r="Q812" s="47"/>
      <c r="R812" s="38" t="s">
        <v>1325</v>
      </c>
      <c r="S812" s="38"/>
      <c r="T812" s="48"/>
      <c r="U812" s="49"/>
      <c r="V812" s="49" t="s">
        <v>1100</v>
      </c>
      <c r="W812" s="34">
        <v>5200</v>
      </c>
      <c r="X812" s="35">
        <v>10</v>
      </c>
      <c r="Y812" s="44">
        <v>0</v>
      </c>
      <c r="Z812" s="34">
        <v>5200</v>
      </c>
    </row>
    <row r="813" spans="1:26" s="1" customFormat="1" ht="11.25" hidden="1" customHeight="1" outlineLevel="5">
      <c r="A813" s="436">
        <v>453</v>
      </c>
      <c r="B813" s="436"/>
      <c r="C813" s="437" t="s">
        <v>1351</v>
      </c>
      <c r="D813" s="437"/>
      <c r="E813" s="437"/>
      <c r="F813" s="437"/>
      <c r="G813" s="437"/>
      <c r="H813" s="437"/>
      <c r="I813" s="45"/>
      <c r="J813" s="46"/>
      <c r="K813" s="46"/>
      <c r="L813" s="47"/>
      <c r="M813" s="36" t="s">
        <v>1308</v>
      </c>
      <c r="N813" s="37">
        <v>2</v>
      </c>
      <c r="O813" s="45"/>
      <c r="P813" s="46"/>
      <c r="Q813" s="47"/>
      <c r="R813" s="38" t="s">
        <v>1325</v>
      </c>
      <c r="S813" s="38"/>
      <c r="T813" s="48"/>
      <c r="U813" s="49"/>
      <c r="V813" s="49" t="s">
        <v>1100</v>
      </c>
      <c r="W813" s="34">
        <v>1020</v>
      </c>
      <c r="X813" s="35">
        <v>3</v>
      </c>
      <c r="Y813" s="44">
        <v>0</v>
      </c>
      <c r="Z813" s="34">
        <v>1020</v>
      </c>
    </row>
    <row r="814" spans="1:26" s="1" customFormat="1" ht="11.25" hidden="1" customHeight="1" outlineLevel="5">
      <c r="A814" s="436">
        <v>454</v>
      </c>
      <c r="B814" s="436"/>
      <c r="C814" s="437" t="s">
        <v>1352</v>
      </c>
      <c r="D814" s="437"/>
      <c r="E814" s="437"/>
      <c r="F814" s="437"/>
      <c r="G814" s="437"/>
      <c r="H814" s="437"/>
      <c r="I814" s="45"/>
      <c r="J814" s="46"/>
      <c r="K814" s="46"/>
      <c r="L814" s="47"/>
      <c r="M814" s="36" t="s">
        <v>643</v>
      </c>
      <c r="N814" s="37">
        <v>2</v>
      </c>
      <c r="O814" s="45"/>
      <c r="P814" s="46"/>
      <c r="Q814" s="47"/>
      <c r="R814" s="38" t="s">
        <v>483</v>
      </c>
      <c r="S814" s="38"/>
      <c r="T814" s="48"/>
      <c r="U814" s="49"/>
      <c r="V814" s="49" t="s">
        <v>1100</v>
      </c>
      <c r="W814" s="34">
        <v>1800</v>
      </c>
      <c r="X814" s="35">
        <v>1</v>
      </c>
      <c r="Y814" s="44">
        <v>0</v>
      </c>
      <c r="Z814" s="34">
        <v>1800</v>
      </c>
    </row>
    <row r="815" spans="1:26" s="1" customFormat="1" ht="11.25" hidden="1" customHeight="1" outlineLevel="5">
      <c r="A815" s="436">
        <v>455</v>
      </c>
      <c r="B815" s="436"/>
      <c r="C815" s="437" t="s">
        <v>1353</v>
      </c>
      <c r="D815" s="437"/>
      <c r="E815" s="437"/>
      <c r="F815" s="437"/>
      <c r="G815" s="437"/>
      <c r="H815" s="437"/>
      <c r="I815" s="45"/>
      <c r="J815" s="46"/>
      <c r="K815" s="46"/>
      <c r="L815" s="47"/>
      <c r="M815" s="36" t="s">
        <v>1345</v>
      </c>
      <c r="N815" s="37">
        <v>2</v>
      </c>
      <c r="O815" s="45"/>
      <c r="P815" s="46"/>
      <c r="Q815" s="47"/>
      <c r="R815" s="38" t="s">
        <v>1321</v>
      </c>
      <c r="S815" s="38"/>
      <c r="T815" s="48"/>
      <c r="U815" s="49"/>
      <c r="V815" s="49" t="s">
        <v>1100</v>
      </c>
      <c r="W815" s="34">
        <v>3400</v>
      </c>
      <c r="X815" s="35">
        <v>4</v>
      </c>
      <c r="Y815" s="44">
        <v>0</v>
      </c>
      <c r="Z815" s="34">
        <v>3400</v>
      </c>
    </row>
    <row r="816" spans="1:26" s="1" customFormat="1" ht="11.25" hidden="1" customHeight="1" outlineLevel="5">
      <c r="A816" s="436">
        <v>456</v>
      </c>
      <c r="B816" s="436"/>
      <c r="C816" s="437" t="s">
        <v>1354</v>
      </c>
      <c r="D816" s="437"/>
      <c r="E816" s="437"/>
      <c r="F816" s="437"/>
      <c r="G816" s="437"/>
      <c r="H816" s="437"/>
      <c r="I816" s="45"/>
      <c r="J816" s="46"/>
      <c r="K816" s="46"/>
      <c r="L816" s="47"/>
      <c r="M816" s="36" t="s">
        <v>1345</v>
      </c>
      <c r="N816" s="37">
        <v>2</v>
      </c>
      <c r="O816" s="45"/>
      <c r="P816" s="46"/>
      <c r="Q816" s="47"/>
      <c r="R816" s="38" t="s">
        <v>1321</v>
      </c>
      <c r="S816" s="38"/>
      <c r="T816" s="48"/>
      <c r="U816" s="49"/>
      <c r="V816" s="49" t="s">
        <v>1100</v>
      </c>
      <c r="W816" s="34">
        <v>1250</v>
      </c>
      <c r="X816" s="35">
        <v>5</v>
      </c>
      <c r="Y816" s="44">
        <v>0</v>
      </c>
      <c r="Z816" s="34">
        <v>1250</v>
      </c>
    </row>
    <row r="817" spans="1:26" s="1" customFormat="1" ht="11.25" hidden="1" customHeight="1" outlineLevel="5">
      <c r="A817" s="436">
        <v>457</v>
      </c>
      <c r="B817" s="436"/>
      <c r="C817" s="437" t="s">
        <v>1355</v>
      </c>
      <c r="D817" s="437"/>
      <c r="E817" s="437"/>
      <c r="F817" s="437"/>
      <c r="G817" s="437"/>
      <c r="H817" s="437"/>
      <c r="I817" s="45"/>
      <c r="J817" s="46"/>
      <c r="K817" s="46"/>
      <c r="L817" s="47"/>
      <c r="M817" s="36" t="s">
        <v>1318</v>
      </c>
      <c r="N817" s="37">
        <v>2</v>
      </c>
      <c r="O817" s="45"/>
      <c r="P817" s="46"/>
      <c r="Q817" s="47"/>
      <c r="R817" s="38" t="s">
        <v>735</v>
      </c>
      <c r="S817" s="38"/>
      <c r="T817" s="48"/>
      <c r="U817" s="49"/>
      <c r="V817" s="49" t="s">
        <v>1100</v>
      </c>
      <c r="W817" s="34">
        <v>1500</v>
      </c>
      <c r="X817" s="35">
        <v>3</v>
      </c>
      <c r="Y817" s="44">
        <v>0</v>
      </c>
      <c r="Z817" s="34">
        <v>1500</v>
      </c>
    </row>
    <row r="818" spans="1:26" s="1" customFormat="1" ht="11.25" hidden="1" customHeight="1" outlineLevel="5">
      <c r="A818" s="436">
        <v>458</v>
      </c>
      <c r="B818" s="436"/>
      <c r="C818" s="437" t="s">
        <v>1356</v>
      </c>
      <c r="D818" s="437"/>
      <c r="E818" s="437"/>
      <c r="F818" s="437"/>
      <c r="G818" s="437"/>
      <c r="H818" s="437"/>
      <c r="I818" s="45"/>
      <c r="J818" s="46"/>
      <c r="K818" s="46"/>
      <c r="L818" s="47"/>
      <c r="M818" s="36" t="s">
        <v>1324</v>
      </c>
      <c r="N818" s="37">
        <v>2</v>
      </c>
      <c r="O818" s="45"/>
      <c r="P818" s="46"/>
      <c r="Q818" s="47"/>
      <c r="R818" s="38" t="s">
        <v>1074</v>
      </c>
      <c r="S818" s="38"/>
      <c r="T818" s="48"/>
      <c r="U818" s="49"/>
      <c r="V818" s="49" t="s">
        <v>1100</v>
      </c>
      <c r="W818" s="34">
        <v>4420</v>
      </c>
      <c r="X818" s="35">
        <v>10</v>
      </c>
      <c r="Y818" s="44">
        <v>0</v>
      </c>
      <c r="Z818" s="34">
        <v>4420</v>
      </c>
    </row>
    <row r="819" spans="1:26" s="1" customFormat="1" ht="11.25" hidden="1" customHeight="1" outlineLevel="5">
      <c r="A819" s="436">
        <v>459</v>
      </c>
      <c r="B819" s="436"/>
      <c r="C819" s="437" t="s">
        <v>1357</v>
      </c>
      <c r="D819" s="437"/>
      <c r="E819" s="437"/>
      <c r="F819" s="437"/>
      <c r="G819" s="437"/>
      <c r="H819" s="437"/>
      <c r="I819" s="45"/>
      <c r="J819" s="46"/>
      <c r="K819" s="46"/>
      <c r="L819" s="47"/>
      <c r="M819" s="36" t="s">
        <v>1358</v>
      </c>
      <c r="N819" s="37">
        <v>2</v>
      </c>
      <c r="O819" s="45"/>
      <c r="P819" s="46"/>
      <c r="Q819" s="47"/>
      <c r="R819" s="38" t="s">
        <v>1335</v>
      </c>
      <c r="S819" s="38"/>
      <c r="T819" s="48"/>
      <c r="U819" s="49"/>
      <c r="V819" s="49" t="s">
        <v>1100</v>
      </c>
      <c r="W819" s="34">
        <v>3600</v>
      </c>
      <c r="X819" s="35">
        <v>40</v>
      </c>
      <c r="Y819" s="44">
        <v>0</v>
      </c>
      <c r="Z819" s="34">
        <v>3600</v>
      </c>
    </row>
    <row r="820" spans="1:26" s="1" customFormat="1" ht="11.25" hidden="1" customHeight="1" outlineLevel="5">
      <c r="A820" s="436">
        <v>460</v>
      </c>
      <c r="B820" s="436"/>
      <c r="C820" s="437" t="s">
        <v>1359</v>
      </c>
      <c r="D820" s="437"/>
      <c r="E820" s="437"/>
      <c r="F820" s="437"/>
      <c r="G820" s="437"/>
      <c r="H820" s="437"/>
      <c r="I820" s="45"/>
      <c r="J820" s="46"/>
      <c r="K820" s="46"/>
      <c r="L820" s="47"/>
      <c r="M820" s="36" t="s">
        <v>1315</v>
      </c>
      <c r="N820" s="37">
        <v>2</v>
      </c>
      <c r="O820" s="45"/>
      <c r="P820" s="46"/>
      <c r="Q820" s="47"/>
      <c r="R820" s="38" t="s">
        <v>660</v>
      </c>
      <c r="S820" s="38"/>
      <c r="T820" s="48"/>
      <c r="U820" s="49"/>
      <c r="V820" s="49" t="s">
        <v>1100</v>
      </c>
      <c r="W820" s="44">
        <v>184</v>
      </c>
      <c r="X820" s="35">
        <v>2</v>
      </c>
      <c r="Y820" s="44">
        <v>0</v>
      </c>
      <c r="Z820" s="44">
        <v>184</v>
      </c>
    </row>
    <row r="821" spans="1:26" s="1" customFormat="1" ht="11.25" hidden="1" customHeight="1" outlineLevel="5">
      <c r="A821" s="436">
        <v>461</v>
      </c>
      <c r="B821" s="436"/>
      <c r="C821" s="437" t="s">
        <v>1360</v>
      </c>
      <c r="D821" s="437"/>
      <c r="E821" s="437"/>
      <c r="F821" s="437"/>
      <c r="G821" s="437"/>
      <c r="H821" s="437"/>
      <c r="I821" s="45"/>
      <c r="J821" s="46"/>
      <c r="K821" s="46"/>
      <c r="L821" s="47"/>
      <c r="M821" s="36" t="s">
        <v>1308</v>
      </c>
      <c r="N821" s="37">
        <v>2</v>
      </c>
      <c r="O821" s="45"/>
      <c r="P821" s="46"/>
      <c r="Q821" s="47"/>
      <c r="R821" s="38" t="s">
        <v>735</v>
      </c>
      <c r="S821" s="38"/>
      <c r="T821" s="48"/>
      <c r="U821" s="49"/>
      <c r="V821" s="49" t="s">
        <v>1100</v>
      </c>
      <c r="W821" s="34">
        <v>1550</v>
      </c>
      <c r="X821" s="35">
        <v>5</v>
      </c>
      <c r="Y821" s="44">
        <v>0</v>
      </c>
      <c r="Z821" s="34">
        <v>1550</v>
      </c>
    </row>
    <row r="822" spans="1:26" s="1" customFormat="1" ht="11.25" hidden="1" customHeight="1" outlineLevel="5">
      <c r="A822" s="436">
        <v>462</v>
      </c>
      <c r="B822" s="436"/>
      <c r="C822" s="437" t="s">
        <v>1352</v>
      </c>
      <c r="D822" s="437"/>
      <c r="E822" s="437"/>
      <c r="F822" s="437"/>
      <c r="G822" s="437"/>
      <c r="H822" s="437"/>
      <c r="I822" s="45"/>
      <c r="J822" s="46"/>
      <c r="K822" s="46"/>
      <c r="L822" s="47"/>
      <c r="M822" s="36" t="s">
        <v>643</v>
      </c>
      <c r="N822" s="37">
        <v>2</v>
      </c>
      <c r="O822" s="45"/>
      <c r="P822" s="46"/>
      <c r="Q822" s="47"/>
      <c r="R822" s="38" t="s">
        <v>483</v>
      </c>
      <c r="S822" s="38"/>
      <c r="T822" s="48"/>
      <c r="U822" s="49"/>
      <c r="V822" s="49" t="s">
        <v>1100</v>
      </c>
      <c r="W822" s="34">
        <v>1800</v>
      </c>
      <c r="X822" s="35">
        <v>1</v>
      </c>
      <c r="Y822" s="44">
        <v>0</v>
      </c>
      <c r="Z822" s="34">
        <v>1800</v>
      </c>
    </row>
    <row r="823" spans="1:26" s="1" customFormat="1" ht="11.25" hidden="1" customHeight="1" outlineLevel="5">
      <c r="A823" s="436">
        <v>463</v>
      </c>
      <c r="B823" s="436"/>
      <c r="C823" s="437" t="s">
        <v>1359</v>
      </c>
      <c r="D823" s="437"/>
      <c r="E823" s="437"/>
      <c r="F823" s="437"/>
      <c r="G823" s="437"/>
      <c r="H823" s="437"/>
      <c r="I823" s="45"/>
      <c r="J823" s="46"/>
      <c r="K823" s="46"/>
      <c r="L823" s="47"/>
      <c r="M823" s="36" t="s">
        <v>1315</v>
      </c>
      <c r="N823" s="37">
        <v>2</v>
      </c>
      <c r="O823" s="45"/>
      <c r="P823" s="46"/>
      <c r="Q823" s="47"/>
      <c r="R823" s="38" t="s">
        <v>660</v>
      </c>
      <c r="S823" s="38"/>
      <c r="T823" s="48"/>
      <c r="U823" s="49"/>
      <c r="V823" s="49" t="s">
        <v>1100</v>
      </c>
      <c r="W823" s="44">
        <v>230</v>
      </c>
      <c r="X823" s="35">
        <v>2</v>
      </c>
      <c r="Y823" s="44">
        <v>0</v>
      </c>
      <c r="Z823" s="44">
        <v>230</v>
      </c>
    </row>
    <row r="824" spans="1:26" s="1" customFormat="1" ht="11.25" hidden="1" customHeight="1" outlineLevel="5">
      <c r="A824" s="436">
        <v>464</v>
      </c>
      <c r="B824" s="436"/>
      <c r="C824" s="437" t="s">
        <v>1337</v>
      </c>
      <c r="D824" s="437"/>
      <c r="E824" s="437"/>
      <c r="F824" s="437"/>
      <c r="G824" s="437"/>
      <c r="H824" s="437"/>
      <c r="I824" s="45"/>
      <c r="J824" s="46"/>
      <c r="K824" s="46"/>
      <c r="L824" s="47"/>
      <c r="M824" s="36" t="s">
        <v>643</v>
      </c>
      <c r="N824" s="37">
        <v>2</v>
      </c>
      <c r="O824" s="45"/>
      <c r="P824" s="46"/>
      <c r="Q824" s="47"/>
      <c r="R824" s="38" t="s">
        <v>1016</v>
      </c>
      <c r="S824" s="38"/>
      <c r="T824" s="48"/>
      <c r="U824" s="49"/>
      <c r="V824" s="49" t="s">
        <v>1100</v>
      </c>
      <c r="W824" s="34">
        <v>1800</v>
      </c>
      <c r="X824" s="35">
        <v>1</v>
      </c>
      <c r="Y824" s="44">
        <v>0</v>
      </c>
      <c r="Z824" s="34">
        <v>1800</v>
      </c>
    </row>
    <row r="825" spans="1:26" s="1" customFormat="1" ht="11.25" hidden="1" customHeight="1" outlineLevel="5">
      <c r="A825" s="436">
        <v>465</v>
      </c>
      <c r="B825" s="436"/>
      <c r="C825" s="437" t="s">
        <v>1326</v>
      </c>
      <c r="D825" s="437"/>
      <c r="E825" s="437"/>
      <c r="F825" s="437"/>
      <c r="G825" s="437"/>
      <c r="H825" s="437"/>
      <c r="I825" s="45"/>
      <c r="J825" s="46"/>
      <c r="K825" s="46"/>
      <c r="L825" s="47"/>
      <c r="M825" s="36" t="s">
        <v>1345</v>
      </c>
      <c r="N825" s="37">
        <v>2</v>
      </c>
      <c r="O825" s="45"/>
      <c r="P825" s="46"/>
      <c r="Q825" s="47"/>
      <c r="R825" s="38" t="s">
        <v>1321</v>
      </c>
      <c r="S825" s="38"/>
      <c r="T825" s="48"/>
      <c r="U825" s="49"/>
      <c r="V825" s="49" t="s">
        <v>1100</v>
      </c>
      <c r="W825" s="44">
        <v>750</v>
      </c>
      <c r="X825" s="35">
        <v>3</v>
      </c>
      <c r="Y825" s="44">
        <v>0</v>
      </c>
      <c r="Z825" s="44">
        <v>750</v>
      </c>
    </row>
    <row r="826" spans="1:26" s="1" customFormat="1" ht="11.25" hidden="1" customHeight="1" outlineLevel="5">
      <c r="A826" s="436">
        <v>466</v>
      </c>
      <c r="B826" s="436"/>
      <c r="C826" s="437" t="s">
        <v>1361</v>
      </c>
      <c r="D826" s="437"/>
      <c r="E826" s="437"/>
      <c r="F826" s="437"/>
      <c r="G826" s="437"/>
      <c r="H826" s="437"/>
      <c r="I826" s="45"/>
      <c r="J826" s="46"/>
      <c r="K826" s="46"/>
      <c r="L826" s="47"/>
      <c r="M826" s="36" t="s">
        <v>1035</v>
      </c>
      <c r="N826" s="37">
        <v>2</v>
      </c>
      <c r="O826" s="45"/>
      <c r="P826" s="46"/>
      <c r="Q826" s="47"/>
      <c r="R826" s="38" t="s">
        <v>1325</v>
      </c>
      <c r="S826" s="38"/>
      <c r="T826" s="48"/>
      <c r="U826" s="49"/>
      <c r="V826" s="49" t="s">
        <v>1100</v>
      </c>
      <c r="W826" s="34">
        <v>1860</v>
      </c>
      <c r="X826" s="35">
        <v>1</v>
      </c>
      <c r="Y826" s="44">
        <v>0</v>
      </c>
      <c r="Z826" s="34">
        <v>1860</v>
      </c>
    </row>
    <row r="827" spans="1:26" s="1" customFormat="1" ht="11.25" hidden="1" customHeight="1" outlineLevel="5">
      <c r="A827" s="436">
        <v>467</v>
      </c>
      <c r="B827" s="436"/>
      <c r="C827" s="437" t="s">
        <v>1339</v>
      </c>
      <c r="D827" s="437"/>
      <c r="E827" s="437"/>
      <c r="F827" s="437"/>
      <c r="G827" s="437"/>
      <c r="H827" s="437"/>
      <c r="I827" s="45"/>
      <c r="J827" s="46"/>
      <c r="K827" s="46"/>
      <c r="L827" s="47"/>
      <c r="M827" s="36" t="s">
        <v>1320</v>
      </c>
      <c r="N827" s="37">
        <v>2</v>
      </c>
      <c r="O827" s="45"/>
      <c r="P827" s="46"/>
      <c r="Q827" s="47"/>
      <c r="R827" s="38" t="s">
        <v>1321</v>
      </c>
      <c r="S827" s="38"/>
      <c r="T827" s="48"/>
      <c r="U827" s="49"/>
      <c r="V827" s="49" t="s">
        <v>1100</v>
      </c>
      <c r="W827" s="44">
        <v>400</v>
      </c>
      <c r="X827" s="35">
        <v>5</v>
      </c>
      <c r="Y827" s="44">
        <v>0</v>
      </c>
      <c r="Z827" s="44">
        <v>400</v>
      </c>
    </row>
    <row r="828" spans="1:26" s="1" customFormat="1" ht="11.25" hidden="1" customHeight="1" outlineLevel="5">
      <c r="A828" s="436">
        <v>468</v>
      </c>
      <c r="B828" s="436"/>
      <c r="C828" s="437" t="s">
        <v>1362</v>
      </c>
      <c r="D828" s="437"/>
      <c r="E828" s="437"/>
      <c r="F828" s="437"/>
      <c r="G828" s="437"/>
      <c r="H828" s="437"/>
      <c r="I828" s="45"/>
      <c r="J828" s="46"/>
      <c r="K828" s="46"/>
      <c r="L828" s="47"/>
      <c r="M828" s="36" t="s">
        <v>1318</v>
      </c>
      <c r="N828" s="37">
        <v>2</v>
      </c>
      <c r="O828" s="45"/>
      <c r="P828" s="46"/>
      <c r="Q828" s="47"/>
      <c r="R828" s="38" t="s">
        <v>735</v>
      </c>
      <c r="S828" s="38"/>
      <c r="T828" s="48"/>
      <c r="U828" s="49"/>
      <c r="V828" s="49" t="s">
        <v>1100</v>
      </c>
      <c r="W828" s="34">
        <v>1475</v>
      </c>
      <c r="X828" s="35">
        <v>5</v>
      </c>
      <c r="Y828" s="44">
        <v>0</v>
      </c>
      <c r="Z828" s="34">
        <v>1475</v>
      </c>
    </row>
    <row r="829" spans="1:26" s="1" customFormat="1" ht="11.25" hidden="1" customHeight="1" outlineLevel="5">
      <c r="A829" s="436">
        <v>469</v>
      </c>
      <c r="B829" s="436"/>
      <c r="C829" s="437" t="s">
        <v>1363</v>
      </c>
      <c r="D829" s="437"/>
      <c r="E829" s="437"/>
      <c r="F829" s="437"/>
      <c r="G829" s="437"/>
      <c r="H829" s="437"/>
      <c r="I829" s="45"/>
      <c r="J829" s="46"/>
      <c r="K829" s="46"/>
      <c r="L829" s="47"/>
      <c r="M829" s="36" t="s">
        <v>734</v>
      </c>
      <c r="N829" s="37">
        <v>2</v>
      </c>
      <c r="O829" s="45"/>
      <c r="P829" s="46"/>
      <c r="Q829" s="47"/>
      <c r="R829" s="38" t="s">
        <v>735</v>
      </c>
      <c r="S829" s="38"/>
      <c r="T829" s="48"/>
      <c r="U829" s="49"/>
      <c r="V829" s="49" t="s">
        <v>1100</v>
      </c>
      <c r="W829" s="44">
        <v>150</v>
      </c>
      <c r="X829" s="35">
        <v>5</v>
      </c>
      <c r="Y829" s="44">
        <v>0</v>
      </c>
      <c r="Z829" s="44">
        <v>150</v>
      </c>
    </row>
    <row r="830" spans="1:26" s="1" customFormat="1" ht="11.25" hidden="1" customHeight="1" outlineLevel="5">
      <c r="A830" s="436">
        <v>470</v>
      </c>
      <c r="B830" s="436"/>
      <c r="C830" s="437" t="s">
        <v>1364</v>
      </c>
      <c r="D830" s="437"/>
      <c r="E830" s="437"/>
      <c r="F830" s="437"/>
      <c r="G830" s="437"/>
      <c r="H830" s="437"/>
      <c r="I830" s="45"/>
      <c r="J830" s="46"/>
      <c r="K830" s="46"/>
      <c r="L830" s="47"/>
      <c r="M830" s="36" t="s">
        <v>1324</v>
      </c>
      <c r="N830" s="37">
        <v>2</v>
      </c>
      <c r="O830" s="45"/>
      <c r="P830" s="46"/>
      <c r="Q830" s="47"/>
      <c r="R830" s="38" t="s">
        <v>1074</v>
      </c>
      <c r="S830" s="38"/>
      <c r="T830" s="48"/>
      <c r="U830" s="49"/>
      <c r="V830" s="49" t="s">
        <v>1100</v>
      </c>
      <c r="W830" s="34">
        <v>2250</v>
      </c>
      <c r="X830" s="35">
        <v>10</v>
      </c>
      <c r="Y830" s="44">
        <v>0</v>
      </c>
      <c r="Z830" s="34">
        <v>2250</v>
      </c>
    </row>
    <row r="831" spans="1:26" s="1" customFormat="1" ht="11.25" hidden="1" customHeight="1" outlineLevel="5">
      <c r="A831" s="436">
        <v>471</v>
      </c>
      <c r="B831" s="436"/>
      <c r="C831" s="437" t="s">
        <v>1365</v>
      </c>
      <c r="D831" s="437"/>
      <c r="E831" s="437"/>
      <c r="F831" s="437"/>
      <c r="G831" s="437"/>
      <c r="H831" s="437"/>
      <c r="I831" s="45"/>
      <c r="J831" s="46"/>
      <c r="K831" s="46"/>
      <c r="L831" s="47"/>
      <c r="M831" s="36" t="s">
        <v>1324</v>
      </c>
      <c r="N831" s="37">
        <v>2</v>
      </c>
      <c r="O831" s="45"/>
      <c r="P831" s="46"/>
      <c r="Q831" s="47"/>
      <c r="R831" s="38" t="s">
        <v>1074</v>
      </c>
      <c r="S831" s="38"/>
      <c r="T831" s="48"/>
      <c r="U831" s="49"/>
      <c r="V831" s="49" t="s">
        <v>1100</v>
      </c>
      <c r="W831" s="44">
        <v>970</v>
      </c>
      <c r="X831" s="35">
        <v>10</v>
      </c>
      <c r="Y831" s="44">
        <v>0</v>
      </c>
      <c r="Z831" s="44">
        <v>970</v>
      </c>
    </row>
    <row r="832" spans="1:26" s="1" customFormat="1" ht="11.25" hidden="1" customHeight="1" outlineLevel="5">
      <c r="A832" s="436">
        <v>472</v>
      </c>
      <c r="B832" s="436"/>
      <c r="C832" s="437" t="s">
        <v>1366</v>
      </c>
      <c r="D832" s="437"/>
      <c r="E832" s="437"/>
      <c r="F832" s="437"/>
      <c r="G832" s="437"/>
      <c r="H832" s="437"/>
      <c r="I832" s="45"/>
      <c r="J832" s="46"/>
      <c r="K832" s="46"/>
      <c r="L832" s="47"/>
      <c r="M832" s="36" t="s">
        <v>643</v>
      </c>
      <c r="N832" s="37">
        <v>2</v>
      </c>
      <c r="O832" s="45"/>
      <c r="P832" s="46"/>
      <c r="Q832" s="47"/>
      <c r="R832" s="38" t="s">
        <v>1335</v>
      </c>
      <c r="S832" s="38"/>
      <c r="T832" s="48"/>
      <c r="U832" s="49"/>
      <c r="V832" s="49" t="s">
        <v>1100</v>
      </c>
      <c r="W832" s="34">
        <v>37620</v>
      </c>
      <c r="X832" s="35">
        <v>36</v>
      </c>
      <c r="Y832" s="44">
        <v>0</v>
      </c>
      <c r="Z832" s="34">
        <v>37620</v>
      </c>
    </row>
    <row r="833" spans="1:26" s="1" customFormat="1" ht="11.25" hidden="1" customHeight="1" outlineLevel="5">
      <c r="A833" s="436">
        <v>473</v>
      </c>
      <c r="B833" s="436"/>
      <c r="C833" s="437" t="s">
        <v>1367</v>
      </c>
      <c r="D833" s="437"/>
      <c r="E833" s="437"/>
      <c r="F833" s="437"/>
      <c r="G833" s="437"/>
      <c r="H833" s="437"/>
      <c r="I833" s="45"/>
      <c r="J833" s="46"/>
      <c r="K833" s="46"/>
      <c r="L833" s="47"/>
      <c r="M833" s="36" t="s">
        <v>1308</v>
      </c>
      <c r="N833" s="37">
        <v>2</v>
      </c>
      <c r="O833" s="45"/>
      <c r="P833" s="46"/>
      <c r="Q833" s="47"/>
      <c r="R833" s="38" t="s">
        <v>1335</v>
      </c>
      <c r="S833" s="38"/>
      <c r="T833" s="48"/>
      <c r="U833" s="49"/>
      <c r="V833" s="49" t="s">
        <v>1100</v>
      </c>
      <c r="W833" s="44">
        <v>600</v>
      </c>
      <c r="X833" s="35">
        <v>3</v>
      </c>
      <c r="Y833" s="44">
        <v>0</v>
      </c>
      <c r="Z833" s="44">
        <v>600</v>
      </c>
    </row>
    <row r="834" spans="1:26" s="1" customFormat="1" ht="11.25" hidden="1" customHeight="1" outlineLevel="5">
      <c r="A834" s="436">
        <v>474</v>
      </c>
      <c r="B834" s="436"/>
      <c r="C834" s="437" t="s">
        <v>1368</v>
      </c>
      <c r="D834" s="437"/>
      <c r="E834" s="437"/>
      <c r="F834" s="437"/>
      <c r="G834" s="437"/>
      <c r="H834" s="437"/>
      <c r="I834" s="45"/>
      <c r="J834" s="46"/>
      <c r="K834" s="46"/>
      <c r="L834" s="47"/>
      <c r="M834" s="36" t="s">
        <v>1315</v>
      </c>
      <c r="N834" s="37">
        <v>2</v>
      </c>
      <c r="O834" s="45"/>
      <c r="P834" s="46"/>
      <c r="Q834" s="47"/>
      <c r="R834" s="38" t="s">
        <v>660</v>
      </c>
      <c r="S834" s="38"/>
      <c r="T834" s="48"/>
      <c r="U834" s="49"/>
      <c r="V834" s="49" t="s">
        <v>1100</v>
      </c>
      <c r="W834" s="34">
        <v>1230</v>
      </c>
      <c r="X834" s="35">
        <v>5</v>
      </c>
      <c r="Y834" s="44">
        <v>0</v>
      </c>
      <c r="Z834" s="34">
        <v>1230</v>
      </c>
    </row>
    <row r="835" spans="1:26" s="1" customFormat="1" ht="11.25" hidden="1" customHeight="1" outlineLevel="5">
      <c r="A835" s="436">
        <v>475</v>
      </c>
      <c r="B835" s="436"/>
      <c r="C835" s="437" t="s">
        <v>1369</v>
      </c>
      <c r="D835" s="437"/>
      <c r="E835" s="437"/>
      <c r="F835" s="437"/>
      <c r="G835" s="437"/>
      <c r="H835" s="437"/>
      <c r="I835" s="45"/>
      <c r="J835" s="46"/>
      <c r="K835" s="46"/>
      <c r="L835" s="47"/>
      <c r="M835" s="36" t="s">
        <v>1315</v>
      </c>
      <c r="N835" s="37">
        <v>2</v>
      </c>
      <c r="O835" s="45"/>
      <c r="P835" s="46"/>
      <c r="Q835" s="47"/>
      <c r="R835" s="38" t="s">
        <v>660</v>
      </c>
      <c r="S835" s="38"/>
      <c r="T835" s="48"/>
      <c r="U835" s="49"/>
      <c r="V835" s="49" t="s">
        <v>1100</v>
      </c>
      <c r="W835" s="44">
        <v>36</v>
      </c>
      <c r="X835" s="35">
        <v>2</v>
      </c>
      <c r="Y835" s="44">
        <v>0</v>
      </c>
      <c r="Z835" s="44">
        <v>36</v>
      </c>
    </row>
    <row r="836" spans="1:26" s="1" customFormat="1" ht="11.25" hidden="1" customHeight="1" outlineLevel="5">
      <c r="A836" s="436">
        <v>476</v>
      </c>
      <c r="B836" s="436"/>
      <c r="C836" s="437" t="s">
        <v>1344</v>
      </c>
      <c r="D836" s="437"/>
      <c r="E836" s="437"/>
      <c r="F836" s="437"/>
      <c r="G836" s="437"/>
      <c r="H836" s="437"/>
      <c r="I836" s="45"/>
      <c r="J836" s="46"/>
      <c r="K836" s="46"/>
      <c r="L836" s="47"/>
      <c r="M836" s="36" t="s">
        <v>1315</v>
      </c>
      <c r="N836" s="37">
        <v>2</v>
      </c>
      <c r="O836" s="45"/>
      <c r="P836" s="46"/>
      <c r="Q836" s="47"/>
      <c r="R836" s="38" t="s">
        <v>660</v>
      </c>
      <c r="S836" s="38"/>
      <c r="T836" s="48"/>
      <c r="U836" s="49"/>
      <c r="V836" s="49" t="s">
        <v>1100</v>
      </c>
      <c r="W836" s="34">
        <v>2450</v>
      </c>
      <c r="X836" s="35">
        <v>14</v>
      </c>
      <c r="Y836" s="44">
        <v>0</v>
      </c>
      <c r="Z836" s="34">
        <v>2450</v>
      </c>
    </row>
    <row r="837" spans="1:26" s="1" customFormat="1" ht="11.25" hidden="1" customHeight="1" outlineLevel="5">
      <c r="A837" s="436">
        <v>477</v>
      </c>
      <c r="B837" s="436"/>
      <c r="C837" s="437" t="s">
        <v>1337</v>
      </c>
      <c r="D837" s="437"/>
      <c r="E837" s="437"/>
      <c r="F837" s="437"/>
      <c r="G837" s="437"/>
      <c r="H837" s="437"/>
      <c r="I837" s="45"/>
      <c r="J837" s="46"/>
      <c r="K837" s="46"/>
      <c r="L837" s="47"/>
      <c r="M837" s="36" t="s">
        <v>643</v>
      </c>
      <c r="N837" s="37">
        <v>2</v>
      </c>
      <c r="O837" s="45"/>
      <c r="P837" s="46"/>
      <c r="Q837" s="47"/>
      <c r="R837" s="38" t="s">
        <v>1335</v>
      </c>
      <c r="S837" s="38"/>
      <c r="T837" s="48"/>
      <c r="U837" s="49"/>
      <c r="V837" s="49" t="s">
        <v>1100</v>
      </c>
      <c r="W837" s="34">
        <v>1800</v>
      </c>
      <c r="X837" s="35">
        <v>1</v>
      </c>
      <c r="Y837" s="44">
        <v>0</v>
      </c>
      <c r="Z837" s="34">
        <v>1800</v>
      </c>
    </row>
    <row r="838" spans="1:26" s="1" customFormat="1" ht="11.25" hidden="1" customHeight="1" outlineLevel="5">
      <c r="A838" s="436">
        <v>478</v>
      </c>
      <c r="B838" s="436"/>
      <c r="C838" s="437" t="s">
        <v>1370</v>
      </c>
      <c r="D838" s="437"/>
      <c r="E838" s="437"/>
      <c r="F838" s="437"/>
      <c r="G838" s="437"/>
      <c r="H838" s="437"/>
      <c r="I838" s="45"/>
      <c r="J838" s="46"/>
      <c r="K838" s="46"/>
      <c r="L838" s="47"/>
      <c r="M838" s="36" t="s">
        <v>1371</v>
      </c>
      <c r="N838" s="37">
        <v>2</v>
      </c>
      <c r="O838" s="45"/>
      <c r="P838" s="46"/>
      <c r="Q838" s="47"/>
      <c r="R838" s="38" t="s">
        <v>735</v>
      </c>
      <c r="S838" s="38"/>
      <c r="T838" s="48"/>
      <c r="U838" s="49"/>
      <c r="V838" s="49" t="s">
        <v>1100</v>
      </c>
      <c r="W838" s="44">
        <v>520</v>
      </c>
      <c r="X838" s="35">
        <v>4</v>
      </c>
      <c r="Y838" s="44">
        <v>0</v>
      </c>
      <c r="Z838" s="44">
        <v>520</v>
      </c>
    </row>
    <row r="839" spans="1:26" s="1" customFormat="1" ht="11.25" hidden="1" customHeight="1" outlineLevel="5">
      <c r="A839" s="436">
        <v>479</v>
      </c>
      <c r="B839" s="436"/>
      <c r="C839" s="437" t="s">
        <v>1372</v>
      </c>
      <c r="D839" s="437"/>
      <c r="E839" s="437"/>
      <c r="F839" s="437"/>
      <c r="G839" s="437"/>
      <c r="H839" s="437"/>
      <c r="I839" s="45"/>
      <c r="J839" s="46"/>
      <c r="K839" s="46"/>
      <c r="L839" s="47"/>
      <c r="M839" s="36" t="s">
        <v>1315</v>
      </c>
      <c r="N839" s="37">
        <v>2</v>
      </c>
      <c r="O839" s="45"/>
      <c r="P839" s="46"/>
      <c r="Q839" s="47"/>
      <c r="R839" s="38" t="s">
        <v>1321</v>
      </c>
      <c r="S839" s="38"/>
      <c r="T839" s="48"/>
      <c r="U839" s="49"/>
      <c r="V839" s="49" t="s">
        <v>1100</v>
      </c>
      <c r="W839" s="44">
        <v>900</v>
      </c>
      <c r="X839" s="35">
        <v>1</v>
      </c>
      <c r="Y839" s="44">
        <v>0</v>
      </c>
      <c r="Z839" s="44">
        <v>900</v>
      </c>
    </row>
    <row r="840" spans="1:26" s="1" customFormat="1" ht="11.25" hidden="1" customHeight="1" outlineLevel="5">
      <c r="A840" s="436">
        <v>480</v>
      </c>
      <c r="B840" s="436"/>
      <c r="C840" s="437" t="s">
        <v>1348</v>
      </c>
      <c r="D840" s="437"/>
      <c r="E840" s="437"/>
      <c r="F840" s="437"/>
      <c r="G840" s="437"/>
      <c r="H840" s="437"/>
      <c r="I840" s="45"/>
      <c r="J840" s="46"/>
      <c r="K840" s="46"/>
      <c r="L840" s="47"/>
      <c r="M840" s="36" t="s">
        <v>643</v>
      </c>
      <c r="N840" s="37">
        <v>2</v>
      </c>
      <c r="O840" s="45"/>
      <c r="P840" s="46"/>
      <c r="Q840" s="47"/>
      <c r="R840" s="38" t="s">
        <v>483</v>
      </c>
      <c r="S840" s="38"/>
      <c r="T840" s="48"/>
      <c r="U840" s="49"/>
      <c r="V840" s="49" t="s">
        <v>1100</v>
      </c>
      <c r="W840" s="34">
        <v>1800</v>
      </c>
      <c r="X840" s="35">
        <v>1</v>
      </c>
      <c r="Y840" s="44">
        <v>0</v>
      </c>
      <c r="Z840" s="34">
        <v>1800</v>
      </c>
    </row>
    <row r="841" spans="1:26" s="1" customFormat="1" ht="11.25" hidden="1" customHeight="1" outlineLevel="5">
      <c r="A841" s="436">
        <v>481</v>
      </c>
      <c r="B841" s="436"/>
      <c r="C841" s="437" t="s">
        <v>1326</v>
      </c>
      <c r="D841" s="437"/>
      <c r="E841" s="437"/>
      <c r="F841" s="437"/>
      <c r="G841" s="437"/>
      <c r="H841" s="437"/>
      <c r="I841" s="45"/>
      <c r="J841" s="46"/>
      <c r="K841" s="46"/>
      <c r="L841" s="47"/>
      <c r="M841" s="36" t="s">
        <v>1373</v>
      </c>
      <c r="N841" s="37">
        <v>2</v>
      </c>
      <c r="O841" s="45"/>
      <c r="P841" s="46"/>
      <c r="Q841" s="47"/>
      <c r="R841" s="38" t="s">
        <v>1325</v>
      </c>
      <c r="S841" s="38"/>
      <c r="T841" s="48"/>
      <c r="U841" s="49"/>
      <c r="V841" s="49" t="s">
        <v>1100</v>
      </c>
      <c r="W841" s="34">
        <v>6200</v>
      </c>
      <c r="X841" s="35">
        <v>10</v>
      </c>
      <c r="Y841" s="44">
        <v>0</v>
      </c>
      <c r="Z841" s="34">
        <v>6200</v>
      </c>
    </row>
    <row r="842" spans="1:26" s="1" customFormat="1" ht="11.25" hidden="1" customHeight="1" outlineLevel="5">
      <c r="A842" s="436">
        <v>482</v>
      </c>
      <c r="B842" s="436"/>
      <c r="C842" s="437" t="s">
        <v>1374</v>
      </c>
      <c r="D842" s="437"/>
      <c r="E842" s="437"/>
      <c r="F842" s="437"/>
      <c r="G842" s="437"/>
      <c r="H842" s="437"/>
      <c r="I842" s="45"/>
      <c r="J842" s="46"/>
      <c r="K842" s="46"/>
      <c r="L842" s="47"/>
      <c r="M842" s="36" t="s">
        <v>1315</v>
      </c>
      <c r="N842" s="37">
        <v>2</v>
      </c>
      <c r="O842" s="45"/>
      <c r="P842" s="46"/>
      <c r="Q842" s="47"/>
      <c r="R842" s="38" t="s">
        <v>1321</v>
      </c>
      <c r="S842" s="38"/>
      <c r="T842" s="48"/>
      <c r="U842" s="49"/>
      <c r="V842" s="49" t="s">
        <v>1100</v>
      </c>
      <c r="W842" s="34">
        <v>7200</v>
      </c>
      <c r="X842" s="35">
        <v>4</v>
      </c>
      <c r="Y842" s="44">
        <v>0</v>
      </c>
      <c r="Z842" s="34">
        <v>7200</v>
      </c>
    </row>
    <row r="843" spans="1:26" s="1" customFormat="1" ht="11.25" hidden="1" customHeight="1" outlineLevel="5">
      <c r="A843" s="436">
        <v>483</v>
      </c>
      <c r="B843" s="436"/>
      <c r="C843" s="437" t="s">
        <v>1375</v>
      </c>
      <c r="D843" s="437"/>
      <c r="E843" s="437"/>
      <c r="F843" s="437"/>
      <c r="G843" s="437"/>
      <c r="H843" s="437"/>
      <c r="I843" s="45"/>
      <c r="J843" s="46"/>
      <c r="K843" s="46"/>
      <c r="L843" s="47"/>
      <c r="M843" s="36" t="s">
        <v>1376</v>
      </c>
      <c r="N843" s="37">
        <v>2</v>
      </c>
      <c r="O843" s="45"/>
      <c r="P843" s="46"/>
      <c r="Q843" s="47"/>
      <c r="R843" s="38" t="s">
        <v>1325</v>
      </c>
      <c r="S843" s="38"/>
      <c r="T843" s="48"/>
      <c r="U843" s="49"/>
      <c r="V843" s="49" t="s">
        <v>1100</v>
      </c>
      <c r="W843" s="44">
        <v>880</v>
      </c>
      <c r="X843" s="35">
        <v>1</v>
      </c>
      <c r="Y843" s="44">
        <v>0</v>
      </c>
      <c r="Z843" s="44">
        <v>880</v>
      </c>
    </row>
    <row r="844" spans="1:26" s="1" customFormat="1" ht="11.25" hidden="1" customHeight="1" outlineLevel="5">
      <c r="A844" s="436">
        <v>484</v>
      </c>
      <c r="B844" s="436"/>
      <c r="C844" s="437" t="s">
        <v>1377</v>
      </c>
      <c r="D844" s="437"/>
      <c r="E844" s="437"/>
      <c r="F844" s="437"/>
      <c r="G844" s="437"/>
      <c r="H844" s="437"/>
      <c r="I844" s="45"/>
      <c r="J844" s="46"/>
      <c r="K844" s="46"/>
      <c r="L844" s="47"/>
      <c r="M844" s="36" t="s">
        <v>1315</v>
      </c>
      <c r="N844" s="37">
        <v>2</v>
      </c>
      <c r="O844" s="45"/>
      <c r="P844" s="46"/>
      <c r="Q844" s="47"/>
      <c r="R844" s="38" t="s">
        <v>660</v>
      </c>
      <c r="S844" s="38"/>
      <c r="T844" s="48"/>
      <c r="U844" s="49"/>
      <c r="V844" s="49" t="s">
        <v>1100</v>
      </c>
      <c r="W844" s="44">
        <v>126</v>
      </c>
      <c r="X844" s="35">
        <v>1</v>
      </c>
      <c r="Y844" s="44">
        <v>0</v>
      </c>
      <c r="Z844" s="44">
        <v>126</v>
      </c>
    </row>
    <row r="845" spans="1:26" s="1" customFormat="1" ht="11.25" hidden="1" customHeight="1" outlineLevel="5">
      <c r="A845" s="436">
        <v>485</v>
      </c>
      <c r="B845" s="436"/>
      <c r="C845" s="437" t="s">
        <v>1339</v>
      </c>
      <c r="D845" s="437"/>
      <c r="E845" s="437"/>
      <c r="F845" s="437"/>
      <c r="G845" s="437"/>
      <c r="H845" s="437"/>
      <c r="I845" s="45"/>
      <c r="J845" s="46"/>
      <c r="K845" s="46"/>
      <c r="L845" s="47"/>
      <c r="M845" s="36" t="s">
        <v>1308</v>
      </c>
      <c r="N845" s="37">
        <v>2</v>
      </c>
      <c r="O845" s="45"/>
      <c r="P845" s="46"/>
      <c r="Q845" s="47"/>
      <c r="R845" s="38" t="s">
        <v>735</v>
      </c>
      <c r="S845" s="38"/>
      <c r="T845" s="48"/>
      <c r="U845" s="49"/>
      <c r="V845" s="49" t="s">
        <v>1100</v>
      </c>
      <c r="W845" s="44">
        <v>400</v>
      </c>
      <c r="X845" s="35">
        <v>10</v>
      </c>
      <c r="Y845" s="44">
        <v>0</v>
      </c>
      <c r="Z845" s="44">
        <v>400</v>
      </c>
    </row>
    <row r="846" spans="1:26" s="1" customFormat="1" ht="11.25" hidden="1" customHeight="1" outlineLevel="5">
      <c r="A846" s="436">
        <v>486</v>
      </c>
      <c r="B846" s="436"/>
      <c r="C846" s="437" t="s">
        <v>1348</v>
      </c>
      <c r="D846" s="437"/>
      <c r="E846" s="437"/>
      <c r="F846" s="437"/>
      <c r="G846" s="437"/>
      <c r="H846" s="437"/>
      <c r="I846" s="45"/>
      <c r="J846" s="46"/>
      <c r="K846" s="46"/>
      <c r="L846" s="47"/>
      <c r="M846" s="36" t="s">
        <v>643</v>
      </c>
      <c r="N846" s="37">
        <v>2</v>
      </c>
      <c r="O846" s="45"/>
      <c r="P846" s="46"/>
      <c r="Q846" s="47"/>
      <c r="R846" s="38" t="s">
        <v>483</v>
      </c>
      <c r="S846" s="38"/>
      <c r="T846" s="48"/>
      <c r="U846" s="49"/>
      <c r="V846" s="49" t="s">
        <v>1100</v>
      </c>
      <c r="W846" s="34">
        <v>1800</v>
      </c>
      <c r="X846" s="35">
        <v>1</v>
      </c>
      <c r="Y846" s="44">
        <v>0</v>
      </c>
      <c r="Z846" s="34">
        <v>1800</v>
      </c>
    </row>
    <row r="847" spans="1:26" s="1" customFormat="1" ht="11.25" hidden="1" customHeight="1" outlineLevel="5">
      <c r="A847" s="436">
        <v>487</v>
      </c>
      <c r="B847" s="436"/>
      <c r="C847" s="437" t="s">
        <v>1337</v>
      </c>
      <c r="D847" s="437"/>
      <c r="E847" s="437"/>
      <c r="F847" s="437"/>
      <c r="G847" s="437"/>
      <c r="H847" s="437"/>
      <c r="I847" s="45"/>
      <c r="J847" s="46"/>
      <c r="K847" s="46"/>
      <c r="L847" s="47"/>
      <c r="M847" s="36" t="s">
        <v>643</v>
      </c>
      <c r="N847" s="37">
        <v>2</v>
      </c>
      <c r="O847" s="45"/>
      <c r="P847" s="46"/>
      <c r="Q847" s="47"/>
      <c r="R847" s="38" t="s">
        <v>483</v>
      </c>
      <c r="S847" s="38"/>
      <c r="T847" s="48"/>
      <c r="U847" s="49"/>
      <c r="V847" s="49" t="s">
        <v>1100</v>
      </c>
      <c r="W847" s="34">
        <v>1800</v>
      </c>
      <c r="X847" s="35">
        <v>1</v>
      </c>
      <c r="Y847" s="44">
        <v>0</v>
      </c>
      <c r="Z847" s="34">
        <v>1800</v>
      </c>
    </row>
    <row r="848" spans="1:26" s="1" customFormat="1" ht="11.25" hidden="1" customHeight="1" outlineLevel="5">
      <c r="A848" s="436">
        <v>488</v>
      </c>
      <c r="B848" s="436"/>
      <c r="C848" s="437" t="s">
        <v>1348</v>
      </c>
      <c r="D848" s="437"/>
      <c r="E848" s="437"/>
      <c r="F848" s="437"/>
      <c r="G848" s="437"/>
      <c r="H848" s="437"/>
      <c r="I848" s="45"/>
      <c r="J848" s="46"/>
      <c r="K848" s="46"/>
      <c r="L848" s="47"/>
      <c r="M848" s="36" t="s">
        <v>643</v>
      </c>
      <c r="N848" s="37">
        <v>2</v>
      </c>
      <c r="O848" s="45"/>
      <c r="P848" s="46"/>
      <c r="Q848" s="47"/>
      <c r="R848" s="38" t="s">
        <v>483</v>
      </c>
      <c r="S848" s="38"/>
      <c r="T848" s="48"/>
      <c r="U848" s="49"/>
      <c r="V848" s="49" t="s">
        <v>1100</v>
      </c>
      <c r="W848" s="34">
        <v>1800</v>
      </c>
      <c r="X848" s="35">
        <v>1</v>
      </c>
      <c r="Y848" s="44">
        <v>0</v>
      </c>
      <c r="Z848" s="34">
        <v>1800</v>
      </c>
    </row>
    <row r="849" spans="1:26" s="1" customFormat="1" ht="11.25" hidden="1" customHeight="1" outlineLevel="5">
      <c r="A849" s="436">
        <v>489</v>
      </c>
      <c r="B849" s="436"/>
      <c r="C849" s="437" t="s">
        <v>1337</v>
      </c>
      <c r="D849" s="437"/>
      <c r="E849" s="437"/>
      <c r="F849" s="437"/>
      <c r="G849" s="437"/>
      <c r="H849" s="437"/>
      <c r="I849" s="45"/>
      <c r="J849" s="46"/>
      <c r="K849" s="46"/>
      <c r="L849" s="47"/>
      <c r="M849" s="36" t="s">
        <v>643</v>
      </c>
      <c r="N849" s="37">
        <v>2</v>
      </c>
      <c r="O849" s="45"/>
      <c r="P849" s="46"/>
      <c r="Q849" s="47"/>
      <c r="R849" s="38" t="s">
        <v>483</v>
      </c>
      <c r="S849" s="38"/>
      <c r="T849" s="48"/>
      <c r="U849" s="49"/>
      <c r="V849" s="49" t="s">
        <v>1100</v>
      </c>
      <c r="W849" s="34">
        <v>1800</v>
      </c>
      <c r="X849" s="35">
        <v>1</v>
      </c>
      <c r="Y849" s="44">
        <v>0</v>
      </c>
      <c r="Z849" s="34">
        <v>1800</v>
      </c>
    </row>
    <row r="850" spans="1:26" s="1" customFormat="1" ht="11.25" hidden="1" customHeight="1" outlineLevel="5">
      <c r="A850" s="436">
        <v>490</v>
      </c>
      <c r="B850" s="436"/>
      <c r="C850" s="437" t="s">
        <v>1378</v>
      </c>
      <c r="D850" s="437"/>
      <c r="E850" s="437"/>
      <c r="F850" s="437"/>
      <c r="G850" s="437"/>
      <c r="H850" s="437"/>
      <c r="I850" s="45"/>
      <c r="J850" s="46"/>
      <c r="K850" s="46"/>
      <c r="L850" s="47"/>
      <c r="M850" s="36" t="s">
        <v>1315</v>
      </c>
      <c r="N850" s="37">
        <v>2</v>
      </c>
      <c r="O850" s="45"/>
      <c r="P850" s="46"/>
      <c r="Q850" s="47"/>
      <c r="R850" s="38" t="s">
        <v>735</v>
      </c>
      <c r="S850" s="38"/>
      <c r="T850" s="48"/>
      <c r="U850" s="49"/>
      <c r="V850" s="49" t="s">
        <v>1100</v>
      </c>
      <c r="W850" s="44">
        <v>250</v>
      </c>
      <c r="X850" s="35">
        <v>10</v>
      </c>
      <c r="Y850" s="44">
        <v>0</v>
      </c>
      <c r="Z850" s="44">
        <v>250</v>
      </c>
    </row>
    <row r="851" spans="1:26" s="1" customFormat="1" ht="11.25" hidden="1" customHeight="1" outlineLevel="5">
      <c r="A851" s="436">
        <v>491</v>
      </c>
      <c r="B851" s="436"/>
      <c r="C851" s="437" t="s">
        <v>1379</v>
      </c>
      <c r="D851" s="437"/>
      <c r="E851" s="437"/>
      <c r="F851" s="437"/>
      <c r="G851" s="437"/>
      <c r="H851" s="437"/>
      <c r="I851" s="45"/>
      <c r="J851" s="46"/>
      <c r="K851" s="46"/>
      <c r="L851" s="47"/>
      <c r="M851" s="36" t="s">
        <v>1315</v>
      </c>
      <c r="N851" s="37">
        <v>2</v>
      </c>
      <c r="O851" s="45"/>
      <c r="P851" s="46"/>
      <c r="Q851" s="47"/>
      <c r="R851" s="38" t="s">
        <v>660</v>
      </c>
      <c r="S851" s="38"/>
      <c r="T851" s="48"/>
      <c r="U851" s="49"/>
      <c r="V851" s="49" t="s">
        <v>1100</v>
      </c>
      <c r="W851" s="44">
        <v>480</v>
      </c>
      <c r="X851" s="35">
        <v>6</v>
      </c>
      <c r="Y851" s="44">
        <v>0</v>
      </c>
      <c r="Z851" s="44">
        <v>480</v>
      </c>
    </row>
    <row r="852" spans="1:26" s="1" customFormat="1" ht="11.25" hidden="1" customHeight="1" outlineLevel="5">
      <c r="A852" s="436">
        <v>492</v>
      </c>
      <c r="B852" s="436"/>
      <c r="C852" s="437" t="s">
        <v>1337</v>
      </c>
      <c r="D852" s="437"/>
      <c r="E852" s="437"/>
      <c r="F852" s="437"/>
      <c r="G852" s="437"/>
      <c r="H852" s="437"/>
      <c r="I852" s="45"/>
      <c r="J852" s="46"/>
      <c r="K852" s="46"/>
      <c r="L852" s="47"/>
      <c r="M852" s="36" t="s">
        <v>643</v>
      </c>
      <c r="N852" s="37">
        <v>2</v>
      </c>
      <c r="O852" s="45"/>
      <c r="P852" s="46"/>
      <c r="Q852" s="47"/>
      <c r="R852" s="38" t="s">
        <v>483</v>
      </c>
      <c r="S852" s="38"/>
      <c r="T852" s="48"/>
      <c r="U852" s="49"/>
      <c r="V852" s="49" t="s">
        <v>1100</v>
      </c>
      <c r="W852" s="34">
        <v>1800</v>
      </c>
      <c r="X852" s="35">
        <v>1</v>
      </c>
      <c r="Y852" s="44">
        <v>0</v>
      </c>
      <c r="Z852" s="34">
        <v>1800</v>
      </c>
    </row>
    <row r="853" spans="1:26" s="1" customFormat="1" ht="11.25" hidden="1" customHeight="1" outlineLevel="5">
      <c r="A853" s="436">
        <v>493</v>
      </c>
      <c r="B853" s="436"/>
      <c r="C853" s="437" t="s">
        <v>1348</v>
      </c>
      <c r="D853" s="437"/>
      <c r="E853" s="437"/>
      <c r="F853" s="437"/>
      <c r="G853" s="437"/>
      <c r="H853" s="437"/>
      <c r="I853" s="45"/>
      <c r="J853" s="46"/>
      <c r="K853" s="46"/>
      <c r="L853" s="47"/>
      <c r="M853" s="36" t="s">
        <v>643</v>
      </c>
      <c r="N853" s="37">
        <v>2</v>
      </c>
      <c r="O853" s="45"/>
      <c r="P853" s="46"/>
      <c r="Q853" s="47"/>
      <c r="R853" s="38" t="s">
        <v>483</v>
      </c>
      <c r="S853" s="38"/>
      <c r="T853" s="48"/>
      <c r="U853" s="49"/>
      <c r="V853" s="49" t="s">
        <v>1100</v>
      </c>
      <c r="W853" s="34">
        <v>1800</v>
      </c>
      <c r="X853" s="35">
        <v>1</v>
      </c>
      <c r="Y853" s="44">
        <v>0</v>
      </c>
      <c r="Z853" s="34">
        <v>1800</v>
      </c>
    </row>
    <row r="854" spans="1:26" s="1" customFormat="1" ht="11.25" hidden="1" customHeight="1" outlineLevel="5">
      <c r="A854" s="436">
        <v>494</v>
      </c>
      <c r="B854" s="436"/>
      <c r="C854" s="437" t="s">
        <v>1380</v>
      </c>
      <c r="D854" s="437"/>
      <c r="E854" s="437"/>
      <c r="F854" s="437"/>
      <c r="G854" s="437"/>
      <c r="H854" s="437"/>
      <c r="I854" s="45"/>
      <c r="J854" s="46"/>
      <c r="K854" s="46"/>
      <c r="L854" s="47"/>
      <c r="M854" s="36" t="s">
        <v>1035</v>
      </c>
      <c r="N854" s="37">
        <v>2</v>
      </c>
      <c r="O854" s="45"/>
      <c r="P854" s="46"/>
      <c r="Q854" s="47"/>
      <c r="R854" s="38" t="s">
        <v>1325</v>
      </c>
      <c r="S854" s="38"/>
      <c r="T854" s="48"/>
      <c r="U854" s="49"/>
      <c r="V854" s="49" t="s">
        <v>1100</v>
      </c>
      <c r="W854" s="44">
        <v>865</v>
      </c>
      <c r="X854" s="35">
        <v>1</v>
      </c>
      <c r="Y854" s="44">
        <v>0</v>
      </c>
      <c r="Z854" s="44">
        <v>865</v>
      </c>
    </row>
    <row r="855" spans="1:26" s="1" customFormat="1" ht="11.25" hidden="1" customHeight="1" outlineLevel="5">
      <c r="A855" s="436">
        <v>495</v>
      </c>
      <c r="B855" s="436"/>
      <c r="C855" s="437" t="s">
        <v>1381</v>
      </c>
      <c r="D855" s="437"/>
      <c r="E855" s="437"/>
      <c r="F855" s="437"/>
      <c r="G855" s="437"/>
      <c r="H855" s="437"/>
      <c r="I855" s="45"/>
      <c r="J855" s="46"/>
      <c r="K855" s="46"/>
      <c r="L855" s="47"/>
      <c r="M855" s="36" t="s">
        <v>1315</v>
      </c>
      <c r="N855" s="37">
        <v>2</v>
      </c>
      <c r="O855" s="45"/>
      <c r="P855" s="46"/>
      <c r="Q855" s="47"/>
      <c r="R855" s="38" t="s">
        <v>1321</v>
      </c>
      <c r="S855" s="38"/>
      <c r="T855" s="48"/>
      <c r="U855" s="49"/>
      <c r="V855" s="49" t="s">
        <v>1100</v>
      </c>
      <c r="W855" s="44">
        <v>240</v>
      </c>
      <c r="X855" s="35">
        <v>8</v>
      </c>
      <c r="Y855" s="44">
        <v>0</v>
      </c>
      <c r="Z855" s="44">
        <v>240</v>
      </c>
    </row>
    <row r="856" spans="1:26" s="1" customFormat="1" ht="11.25" hidden="1" customHeight="1" outlineLevel="5">
      <c r="A856" s="436">
        <v>496</v>
      </c>
      <c r="B856" s="436"/>
      <c r="C856" s="437" t="s">
        <v>1382</v>
      </c>
      <c r="D856" s="437"/>
      <c r="E856" s="437"/>
      <c r="F856" s="437"/>
      <c r="G856" s="437"/>
      <c r="H856" s="437"/>
      <c r="I856" s="45"/>
      <c r="J856" s="46"/>
      <c r="K856" s="46"/>
      <c r="L856" s="47"/>
      <c r="M856" s="36" t="s">
        <v>1177</v>
      </c>
      <c r="N856" s="37">
        <v>2</v>
      </c>
      <c r="O856" s="45"/>
      <c r="P856" s="46"/>
      <c r="Q856" s="47"/>
      <c r="R856" s="38" t="s">
        <v>1321</v>
      </c>
      <c r="S856" s="38"/>
      <c r="T856" s="48"/>
      <c r="U856" s="49"/>
      <c r="V856" s="49" t="s">
        <v>1100</v>
      </c>
      <c r="W856" s="44">
        <v>400</v>
      </c>
      <c r="X856" s="35">
        <v>5</v>
      </c>
      <c r="Y856" s="44">
        <v>0</v>
      </c>
      <c r="Z856" s="44">
        <v>400</v>
      </c>
    </row>
    <row r="857" spans="1:26" s="1" customFormat="1" ht="11.25" hidden="1" customHeight="1" outlineLevel="5">
      <c r="A857" s="436">
        <v>497</v>
      </c>
      <c r="B857" s="436"/>
      <c r="C857" s="437" t="s">
        <v>1383</v>
      </c>
      <c r="D857" s="437"/>
      <c r="E857" s="437"/>
      <c r="F857" s="437"/>
      <c r="G857" s="437"/>
      <c r="H857" s="437"/>
      <c r="I857" s="45"/>
      <c r="J857" s="46"/>
      <c r="K857" s="46"/>
      <c r="L857" s="47"/>
      <c r="M857" s="36" t="s">
        <v>1324</v>
      </c>
      <c r="N857" s="37">
        <v>2</v>
      </c>
      <c r="O857" s="45"/>
      <c r="P857" s="46"/>
      <c r="Q857" s="47"/>
      <c r="R857" s="38" t="s">
        <v>1074</v>
      </c>
      <c r="S857" s="38"/>
      <c r="T857" s="48"/>
      <c r="U857" s="49"/>
      <c r="V857" s="49" t="s">
        <v>1100</v>
      </c>
      <c r="W857" s="34">
        <v>1475</v>
      </c>
      <c r="X857" s="35">
        <v>5</v>
      </c>
      <c r="Y857" s="44">
        <v>0</v>
      </c>
      <c r="Z857" s="34">
        <v>1475</v>
      </c>
    </row>
    <row r="858" spans="1:26" s="1" customFormat="1" ht="11.25" hidden="1" customHeight="1" outlineLevel="5">
      <c r="A858" s="436">
        <v>498</v>
      </c>
      <c r="B858" s="436"/>
      <c r="C858" s="437" t="s">
        <v>1348</v>
      </c>
      <c r="D858" s="437"/>
      <c r="E858" s="437"/>
      <c r="F858" s="437"/>
      <c r="G858" s="437"/>
      <c r="H858" s="437"/>
      <c r="I858" s="45"/>
      <c r="J858" s="46"/>
      <c r="K858" s="46"/>
      <c r="L858" s="47"/>
      <c r="M858" s="36" t="s">
        <v>643</v>
      </c>
      <c r="N858" s="37">
        <v>2</v>
      </c>
      <c r="O858" s="45"/>
      <c r="P858" s="46"/>
      <c r="Q858" s="47"/>
      <c r="R858" s="38" t="s">
        <v>483</v>
      </c>
      <c r="S858" s="38"/>
      <c r="T858" s="48"/>
      <c r="U858" s="49"/>
      <c r="V858" s="49" t="s">
        <v>1100</v>
      </c>
      <c r="W858" s="34">
        <v>1800</v>
      </c>
      <c r="X858" s="35">
        <v>1</v>
      </c>
      <c r="Y858" s="44">
        <v>0</v>
      </c>
      <c r="Z858" s="34">
        <v>1800</v>
      </c>
    </row>
    <row r="859" spans="1:26" s="1" customFormat="1" ht="11.25" hidden="1" customHeight="1" outlineLevel="5">
      <c r="A859" s="436">
        <v>499</v>
      </c>
      <c r="B859" s="436"/>
      <c r="C859" s="437" t="s">
        <v>1384</v>
      </c>
      <c r="D859" s="437"/>
      <c r="E859" s="437"/>
      <c r="F859" s="437"/>
      <c r="G859" s="437"/>
      <c r="H859" s="437"/>
      <c r="I859" s="45"/>
      <c r="J859" s="46"/>
      <c r="K859" s="46"/>
      <c r="L859" s="47"/>
      <c r="M859" s="36" t="s">
        <v>1324</v>
      </c>
      <c r="N859" s="37">
        <v>2</v>
      </c>
      <c r="O859" s="45"/>
      <c r="P859" s="46"/>
      <c r="Q859" s="47"/>
      <c r="R859" s="38" t="s">
        <v>1074</v>
      </c>
      <c r="S859" s="38"/>
      <c r="T859" s="48"/>
      <c r="U859" s="49"/>
      <c r="V859" s="49" t="s">
        <v>1100</v>
      </c>
      <c r="W859" s="34">
        <v>3315</v>
      </c>
      <c r="X859" s="35">
        <v>5</v>
      </c>
      <c r="Y859" s="44">
        <v>0</v>
      </c>
      <c r="Z859" s="34">
        <v>3315</v>
      </c>
    </row>
    <row r="860" spans="1:26" s="1" customFormat="1" ht="11.25" hidden="1" customHeight="1" outlineLevel="5">
      <c r="A860" s="436">
        <v>500</v>
      </c>
      <c r="B860" s="436"/>
      <c r="C860" s="437" t="s">
        <v>1385</v>
      </c>
      <c r="D860" s="437"/>
      <c r="E860" s="437"/>
      <c r="F860" s="437"/>
      <c r="G860" s="437"/>
      <c r="H860" s="437"/>
      <c r="I860" s="45"/>
      <c r="J860" s="46"/>
      <c r="K860" s="46"/>
      <c r="L860" s="47"/>
      <c r="M860" s="36" t="s">
        <v>1320</v>
      </c>
      <c r="N860" s="37">
        <v>2</v>
      </c>
      <c r="O860" s="45"/>
      <c r="P860" s="46"/>
      <c r="Q860" s="47"/>
      <c r="R860" s="38" t="s">
        <v>1321</v>
      </c>
      <c r="S860" s="38"/>
      <c r="T860" s="48"/>
      <c r="U860" s="49"/>
      <c r="V860" s="49" t="s">
        <v>1100</v>
      </c>
      <c r="W860" s="34">
        <v>3250</v>
      </c>
      <c r="X860" s="35">
        <v>5</v>
      </c>
      <c r="Y860" s="44">
        <v>0</v>
      </c>
      <c r="Z860" s="34">
        <v>3250</v>
      </c>
    </row>
    <row r="861" spans="1:26" s="1" customFormat="1" ht="11.25" hidden="1" customHeight="1" outlineLevel="5">
      <c r="A861" s="436">
        <v>501</v>
      </c>
      <c r="B861" s="436"/>
      <c r="C861" s="437" t="s">
        <v>1364</v>
      </c>
      <c r="D861" s="437"/>
      <c r="E861" s="437"/>
      <c r="F861" s="437"/>
      <c r="G861" s="437"/>
      <c r="H861" s="437"/>
      <c r="I861" s="45"/>
      <c r="J861" s="46"/>
      <c r="K861" s="46"/>
      <c r="L861" s="47"/>
      <c r="M861" s="36" t="s">
        <v>1315</v>
      </c>
      <c r="N861" s="37">
        <v>2</v>
      </c>
      <c r="O861" s="45"/>
      <c r="P861" s="46"/>
      <c r="Q861" s="47"/>
      <c r="R861" s="38" t="s">
        <v>660</v>
      </c>
      <c r="S861" s="38"/>
      <c r="T861" s="48"/>
      <c r="U861" s="49"/>
      <c r="V861" s="49" t="s">
        <v>1100</v>
      </c>
      <c r="W861" s="44">
        <v>444</v>
      </c>
      <c r="X861" s="35">
        <v>1</v>
      </c>
      <c r="Y861" s="44">
        <v>0</v>
      </c>
      <c r="Z861" s="44">
        <v>444</v>
      </c>
    </row>
    <row r="862" spans="1:26" s="1" customFormat="1" ht="11.25" hidden="1" customHeight="1" outlineLevel="5">
      <c r="A862" s="436">
        <v>502</v>
      </c>
      <c r="B862" s="436"/>
      <c r="C862" s="437" t="s">
        <v>1386</v>
      </c>
      <c r="D862" s="437"/>
      <c r="E862" s="437"/>
      <c r="F862" s="437"/>
      <c r="G862" s="437"/>
      <c r="H862" s="437"/>
      <c r="I862" s="45"/>
      <c r="J862" s="46"/>
      <c r="K862" s="46"/>
      <c r="L862" s="47"/>
      <c r="M862" s="36" t="s">
        <v>1324</v>
      </c>
      <c r="N862" s="37">
        <v>2</v>
      </c>
      <c r="O862" s="45"/>
      <c r="P862" s="46"/>
      <c r="Q862" s="47"/>
      <c r="R862" s="38" t="s">
        <v>1074</v>
      </c>
      <c r="S862" s="38"/>
      <c r="T862" s="48"/>
      <c r="U862" s="49"/>
      <c r="V862" s="49" t="s">
        <v>1100</v>
      </c>
      <c r="W862" s="44">
        <v>132</v>
      </c>
      <c r="X862" s="35">
        <v>3</v>
      </c>
      <c r="Y862" s="44">
        <v>0</v>
      </c>
      <c r="Z862" s="44">
        <v>132</v>
      </c>
    </row>
    <row r="863" spans="1:26" s="1" customFormat="1" ht="11.25" hidden="1" customHeight="1" outlineLevel="5">
      <c r="A863" s="436">
        <v>503</v>
      </c>
      <c r="B863" s="436"/>
      <c r="C863" s="437" t="s">
        <v>1330</v>
      </c>
      <c r="D863" s="437"/>
      <c r="E863" s="437"/>
      <c r="F863" s="437"/>
      <c r="G863" s="437"/>
      <c r="H863" s="437"/>
      <c r="I863" s="45"/>
      <c r="J863" s="46"/>
      <c r="K863" s="46"/>
      <c r="L863" s="47"/>
      <c r="M863" s="36" t="s">
        <v>1035</v>
      </c>
      <c r="N863" s="37">
        <v>2</v>
      </c>
      <c r="O863" s="45"/>
      <c r="P863" s="46"/>
      <c r="Q863" s="47"/>
      <c r="R863" s="38" t="s">
        <v>735</v>
      </c>
      <c r="S863" s="38"/>
      <c r="T863" s="48"/>
      <c r="U863" s="49"/>
      <c r="V863" s="49" t="s">
        <v>1100</v>
      </c>
      <c r="W863" s="34">
        <v>1710</v>
      </c>
      <c r="X863" s="35">
        <v>18</v>
      </c>
      <c r="Y863" s="44">
        <v>0</v>
      </c>
      <c r="Z863" s="34">
        <v>1710</v>
      </c>
    </row>
    <row r="864" spans="1:26" s="1" customFormat="1" ht="11.25" hidden="1" customHeight="1" outlineLevel="5">
      <c r="A864" s="436">
        <v>504</v>
      </c>
      <c r="B864" s="436"/>
      <c r="C864" s="437" t="s">
        <v>1387</v>
      </c>
      <c r="D864" s="437"/>
      <c r="E864" s="437"/>
      <c r="F864" s="437"/>
      <c r="G864" s="437"/>
      <c r="H864" s="437"/>
      <c r="I864" s="45"/>
      <c r="J864" s="46"/>
      <c r="K864" s="46"/>
      <c r="L864" s="47"/>
      <c r="M864" s="36" t="s">
        <v>1315</v>
      </c>
      <c r="N864" s="37">
        <v>2</v>
      </c>
      <c r="O864" s="45"/>
      <c r="P864" s="46"/>
      <c r="Q864" s="47"/>
      <c r="R864" s="38" t="s">
        <v>1321</v>
      </c>
      <c r="S864" s="38"/>
      <c r="T864" s="48"/>
      <c r="U864" s="49"/>
      <c r="V864" s="49" t="s">
        <v>1100</v>
      </c>
      <c r="W864" s="34">
        <v>1750</v>
      </c>
      <c r="X864" s="35">
        <v>1</v>
      </c>
      <c r="Y864" s="44">
        <v>0</v>
      </c>
      <c r="Z864" s="34">
        <v>1750</v>
      </c>
    </row>
    <row r="865" spans="1:26" s="1" customFormat="1" ht="11.25" hidden="1" customHeight="1" outlineLevel="5">
      <c r="A865" s="436">
        <v>505</v>
      </c>
      <c r="B865" s="436"/>
      <c r="C865" s="437" t="s">
        <v>1336</v>
      </c>
      <c r="D865" s="437"/>
      <c r="E865" s="437"/>
      <c r="F865" s="437"/>
      <c r="G865" s="437"/>
      <c r="H865" s="437"/>
      <c r="I865" s="45"/>
      <c r="J865" s="46"/>
      <c r="K865" s="46"/>
      <c r="L865" s="47"/>
      <c r="M865" s="36" t="s">
        <v>734</v>
      </c>
      <c r="N865" s="37">
        <v>2</v>
      </c>
      <c r="O865" s="45"/>
      <c r="P865" s="46"/>
      <c r="Q865" s="47"/>
      <c r="R865" s="38" t="s">
        <v>735</v>
      </c>
      <c r="S865" s="38"/>
      <c r="T865" s="48"/>
      <c r="U865" s="49"/>
      <c r="V865" s="49" t="s">
        <v>1100</v>
      </c>
      <c r="W865" s="34">
        <v>1395</v>
      </c>
      <c r="X865" s="35">
        <v>3</v>
      </c>
      <c r="Y865" s="44">
        <v>0</v>
      </c>
      <c r="Z865" s="34">
        <v>1395</v>
      </c>
    </row>
    <row r="866" spans="1:26" s="1" customFormat="1" ht="11.25" hidden="1" customHeight="1" outlineLevel="5">
      <c r="A866" s="436">
        <v>506</v>
      </c>
      <c r="B866" s="436"/>
      <c r="C866" s="437" t="s">
        <v>1388</v>
      </c>
      <c r="D866" s="437"/>
      <c r="E866" s="437"/>
      <c r="F866" s="437"/>
      <c r="G866" s="437"/>
      <c r="H866" s="437"/>
      <c r="I866" s="45"/>
      <c r="J866" s="46"/>
      <c r="K866" s="46"/>
      <c r="L866" s="47"/>
      <c r="M866" s="36" t="s">
        <v>1324</v>
      </c>
      <c r="N866" s="37">
        <v>2</v>
      </c>
      <c r="O866" s="45"/>
      <c r="P866" s="46"/>
      <c r="Q866" s="47"/>
      <c r="R866" s="38" t="s">
        <v>1074</v>
      </c>
      <c r="S866" s="38"/>
      <c r="T866" s="48"/>
      <c r="U866" s="49"/>
      <c r="V866" s="49" t="s">
        <v>1100</v>
      </c>
      <c r="W866" s="34">
        <v>6110</v>
      </c>
      <c r="X866" s="35">
        <v>10</v>
      </c>
      <c r="Y866" s="44">
        <v>0</v>
      </c>
      <c r="Z866" s="34">
        <v>6110</v>
      </c>
    </row>
    <row r="867" spans="1:26" s="1" customFormat="1" ht="11.25" hidden="1" customHeight="1" outlineLevel="5">
      <c r="A867" s="436">
        <v>507</v>
      </c>
      <c r="B867" s="436"/>
      <c r="C867" s="437" t="s">
        <v>1344</v>
      </c>
      <c r="D867" s="437"/>
      <c r="E867" s="437"/>
      <c r="F867" s="437"/>
      <c r="G867" s="437"/>
      <c r="H867" s="437"/>
      <c r="I867" s="45"/>
      <c r="J867" s="46"/>
      <c r="K867" s="46"/>
      <c r="L867" s="47"/>
      <c r="M867" s="36" t="s">
        <v>1345</v>
      </c>
      <c r="N867" s="37">
        <v>2</v>
      </c>
      <c r="O867" s="45"/>
      <c r="P867" s="46"/>
      <c r="Q867" s="47"/>
      <c r="R867" s="38" t="s">
        <v>1248</v>
      </c>
      <c r="S867" s="38"/>
      <c r="T867" s="48"/>
      <c r="U867" s="49"/>
      <c r="V867" s="49" t="s">
        <v>1100</v>
      </c>
      <c r="W867" s="34">
        <v>3180</v>
      </c>
      <c r="X867" s="35">
        <v>6</v>
      </c>
      <c r="Y867" s="44">
        <v>0</v>
      </c>
      <c r="Z867" s="34">
        <v>3180</v>
      </c>
    </row>
    <row r="868" spans="1:26" s="1" customFormat="1" ht="11.25" hidden="1" customHeight="1" outlineLevel="5">
      <c r="A868" s="436">
        <v>508</v>
      </c>
      <c r="B868" s="436"/>
      <c r="C868" s="437" t="s">
        <v>1389</v>
      </c>
      <c r="D868" s="437"/>
      <c r="E868" s="437"/>
      <c r="F868" s="437"/>
      <c r="G868" s="437"/>
      <c r="H868" s="437"/>
      <c r="I868" s="45"/>
      <c r="J868" s="46"/>
      <c r="K868" s="46"/>
      <c r="L868" s="47"/>
      <c r="M868" s="36" t="s">
        <v>1324</v>
      </c>
      <c r="N868" s="37">
        <v>2</v>
      </c>
      <c r="O868" s="45"/>
      <c r="P868" s="46"/>
      <c r="Q868" s="47"/>
      <c r="R868" s="38" t="s">
        <v>1074</v>
      </c>
      <c r="S868" s="38"/>
      <c r="T868" s="48"/>
      <c r="U868" s="49"/>
      <c r="V868" s="49" t="s">
        <v>1100</v>
      </c>
      <c r="W868" s="34">
        <v>7185</v>
      </c>
      <c r="X868" s="35">
        <v>15</v>
      </c>
      <c r="Y868" s="44">
        <v>0</v>
      </c>
      <c r="Z868" s="34">
        <v>7185</v>
      </c>
    </row>
    <row r="869" spans="1:26" s="1" customFormat="1" ht="11.25" hidden="1" customHeight="1" outlineLevel="5">
      <c r="A869" s="436">
        <v>509</v>
      </c>
      <c r="B869" s="436"/>
      <c r="C869" s="437" t="s">
        <v>1390</v>
      </c>
      <c r="D869" s="437"/>
      <c r="E869" s="437"/>
      <c r="F869" s="437"/>
      <c r="G869" s="437"/>
      <c r="H869" s="437"/>
      <c r="I869" s="45"/>
      <c r="J869" s="46"/>
      <c r="K869" s="46"/>
      <c r="L869" s="47"/>
      <c r="M869" s="36" t="s">
        <v>1324</v>
      </c>
      <c r="N869" s="37">
        <v>2</v>
      </c>
      <c r="O869" s="45"/>
      <c r="P869" s="46"/>
      <c r="Q869" s="47"/>
      <c r="R869" s="38" t="s">
        <v>1074</v>
      </c>
      <c r="S869" s="38"/>
      <c r="T869" s="48"/>
      <c r="U869" s="49"/>
      <c r="V869" s="49" t="s">
        <v>1100</v>
      </c>
      <c r="W869" s="34">
        <v>1020</v>
      </c>
      <c r="X869" s="35">
        <v>20</v>
      </c>
      <c r="Y869" s="44">
        <v>0</v>
      </c>
      <c r="Z869" s="34">
        <v>1020</v>
      </c>
    </row>
    <row r="870" spans="1:26" s="1" customFormat="1" ht="11.25" hidden="1" customHeight="1" outlineLevel="5">
      <c r="A870" s="436">
        <v>510</v>
      </c>
      <c r="B870" s="436"/>
      <c r="C870" s="437" t="s">
        <v>1326</v>
      </c>
      <c r="D870" s="437"/>
      <c r="E870" s="437"/>
      <c r="F870" s="437"/>
      <c r="G870" s="437"/>
      <c r="H870" s="437"/>
      <c r="I870" s="45"/>
      <c r="J870" s="46"/>
      <c r="K870" s="46"/>
      <c r="L870" s="47"/>
      <c r="M870" s="36" t="s">
        <v>1373</v>
      </c>
      <c r="N870" s="37">
        <v>2</v>
      </c>
      <c r="O870" s="45"/>
      <c r="P870" s="46"/>
      <c r="Q870" s="47"/>
      <c r="R870" s="38" t="s">
        <v>735</v>
      </c>
      <c r="S870" s="38"/>
      <c r="T870" s="48"/>
      <c r="U870" s="49"/>
      <c r="V870" s="49" t="s">
        <v>1100</v>
      </c>
      <c r="W870" s="34">
        <v>1520</v>
      </c>
      <c r="X870" s="35">
        <v>4</v>
      </c>
      <c r="Y870" s="44">
        <v>0</v>
      </c>
      <c r="Z870" s="34">
        <v>1520</v>
      </c>
    </row>
    <row r="871" spans="1:26" s="1" customFormat="1" ht="11.25" hidden="1" customHeight="1" outlineLevel="5">
      <c r="A871" s="436">
        <v>511</v>
      </c>
      <c r="B871" s="436"/>
      <c r="C871" s="437" t="s">
        <v>1348</v>
      </c>
      <c r="D871" s="437"/>
      <c r="E871" s="437"/>
      <c r="F871" s="437"/>
      <c r="G871" s="437"/>
      <c r="H871" s="437"/>
      <c r="I871" s="45"/>
      <c r="J871" s="46"/>
      <c r="K871" s="46"/>
      <c r="L871" s="47"/>
      <c r="M871" s="36" t="s">
        <v>643</v>
      </c>
      <c r="N871" s="37">
        <v>2</v>
      </c>
      <c r="O871" s="45"/>
      <c r="P871" s="46"/>
      <c r="Q871" s="47"/>
      <c r="R871" s="38" t="s">
        <v>483</v>
      </c>
      <c r="S871" s="38"/>
      <c r="T871" s="48"/>
      <c r="U871" s="49"/>
      <c r="V871" s="49" t="s">
        <v>1100</v>
      </c>
      <c r="W871" s="34">
        <v>1800</v>
      </c>
      <c r="X871" s="35">
        <v>1</v>
      </c>
      <c r="Y871" s="44">
        <v>0</v>
      </c>
      <c r="Z871" s="34">
        <v>1800</v>
      </c>
    </row>
    <row r="872" spans="1:26" s="1" customFormat="1" ht="11.25" hidden="1" customHeight="1" outlineLevel="5">
      <c r="A872" s="436">
        <v>512</v>
      </c>
      <c r="B872" s="436"/>
      <c r="C872" s="437" t="s">
        <v>1176</v>
      </c>
      <c r="D872" s="437"/>
      <c r="E872" s="437"/>
      <c r="F872" s="437"/>
      <c r="G872" s="437"/>
      <c r="H872" s="437"/>
      <c r="I872" s="45"/>
      <c r="J872" s="46"/>
      <c r="K872" s="46"/>
      <c r="L872" s="47"/>
      <c r="M872" s="36" t="s">
        <v>1177</v>
      </c>
      <c r="N872" s="37">
        <v>2</v>
      </c>
      <c r="O872" s="45"/>
      <c r="P872" s="46"/>
      <c r="Q872" s="47"/>
      <c r="R872" s="38" t="s">
        <v>601</v>
      </c>
      <c r="S872" s="38"/>
      <c r="T872" s="48"/>
      <c r="U872" s="49"/>
      <c r="V872" s="49" t="s">
        <v>1100</v>
      </c>
      <c r="W872" s="34">
        <v>1440</v>
      </c>
      <c r="X872" s="35">
        <v>1</v>
      </c>
      <c r="Y872" s="44">
        <v>0</v>
      </c>
      <c r="Z872" s="34">
        <v>1440</v>
      </c>
    </row>
    <row r="873" spans="1:26" s="1" customFormat="1" ht="11.25" hidden="1" customHeight="1" outlineLevel="5">
      <c r="A873" s="436">
        <v>513</v>
      </c>
      <c r="B873" s="436"/>
      <c r="C873" s="437" t="s">
        <v>1368</v>
      </c>
      <c r="D873" s="437"/>
      <c r="E873" s="437"/>
      <c r="F873" s="437"/>
      <c r="G873" s="437"/>
      <c r="H873" s="437"/>
      <c r="I873" s="45"/>
      <c r="J873" s="46"/>
      <c r="K873" s="46"/>
      <c r="L873" s="47"/>
      <c r="M873" s="36" t="s">
        <v>1324</v>
      </c>
      <c r="N873" s="37">
        <v>2</v>
      </c>
      <c r="O873" s="45"/>
      <c r="P873" s="46"/>
      <c r="Q873" s="47"/>
      <c r="R873" s="38" t="s">
        <v>1074</v>
      </c>
      <c r="S873" s="38"/>
      <c r="T873" s="48"/>
      <c r="U873" s="49"/>
      <c r="V873" s="49" t="s">
        <v>1100</v>
      </c>
      <c r="W873" s="34">
        <v>1140</v>
      </c>
      <c r="X873" s="35">
        <v>10</v>
      </c>
      <c r="Y873" s="44">
        <v>0</v>
      </c>
      <c r="Z873" s="34">
        <v>1140</v>
      </c>
    </row>
    <row r="874" spans="1:26" s="1" customFormat="1" ht="11.25" hidden="1" customHeight="1" outlineLevel="5">
      <c r="A874" s="436">
        <v>514</v>
      </c>
      <c r="B874" s="436"/>
      <c r="C874" s="437" t="s">
        <v>1337</v>
      </c>
      <c r="D874" s="437"/>
      <c r="E874" s="437"/>
      <c r="F874" s="437"/>
      <c r="G874" s="437"/>
      <c r="H874" s="437"/>
      <c r="I874" s="45"/>
      <c r="J874" s="46"/>
      <c r="K874" s="46"/>
      <c r="L874" s="47"/>
      <c r="M874" s="36" t="s">
        <v>643</v>
      </c>
      <c r="N874" s="37">
        <v>2</v>
      </c>
      <c r="O874" s="45"/>
      <c r="P874" s="46"/>
      <c r="Q874" s="47"/>
      <c r="R874" s="38" t="s">
        <v>483</v>
      </c>
      <c r="S874" s="38"/>
      <c r="T874" s="48"/>
      <c r="U874" s="49"/>
      <c r="V874" s="49" t="s">
        <v>1100</v>
      </c>
      <c r="W874" s="34">
        <v>1800</v>
      </c>
      <c r="X874" s="35">
        <v>1</v>
      </c>
      <c r="Y874" s="44">
        <v>0</v>
      </c>
      <c r="Z874" s="34">
        <v>1800</v>
      </c>
    </row>
    <row r="875" spans="1:26" s="1" customFormat="1" ht="11.25" hidden="1" customHeight="1" outlineLevel="5">
      <c r="A875" s="436">
        <v>515</v>
      </c>
      <c r="B875" s="436"/>
      <c r="C875" s="437" t="s">
        <v>1391</v>
      </c>
      <c r="D875" s="437"/>
      <c r="E875" s="437"/>
      <c r="F875" s="437"/>
      <c r="G875" s="437"/>
      <c r="H875" s="437"/>
      <c r="I875" s="45"/>
      <c r="J875" s="46"/>
      <c r="K875" s="46"/>
      <c r="L875" s="47"/>
      <c r="M875" s="36" t="s">
        <v>1308</v>
      </c>
      <c r="N875" s="37">
        <v>2</v>
      </c>
      <c r="O875" s="45"/>
      <c r="P875" s="46"/>
      <c r="Q875" s="47"/>
      <c r="R875" s="38" t="s">
        <v>735</v>
      </c>
      <c r="S875" s="38"/>
      <c r="T875" s="48"/>
      <c r="U875" s="49"/>
      <c r="V875" s="49" t="s">
        <v>1100</v>
      </c>
      <c r="W875" s="34">
        <v>1375</v>
      </c>
      <c r="X875" s="35">
        <v>5</v>
      </c>
      <c r="Y875" s="44">
        <v>0</v>
      </c>
      <c r="Z875" s="34">
        <v>1375</v>
      </c>
    </row>
    <row r="876" spans="1:26" s="1" customFormat="1" ht="11.25" hidden="1" customHeight="1" outlineLevel="5">
      <c r="A876" s="436">
        <v>516</v>
      </c>
      <c r="B876" s="436"/>
      <c r="C876" s="437" t="s">
        <v>1314</v>
      </c>
      <c r="D876" s="437"/>
      <c r="E876" s="437"/>
      <c r="F876" s="437"/>
      <c r="G876" s="437"/>
      <c r="H876" s="437"/>
      <c r="I876" s="45"/>
      <c r="J876" s="46"/>
      <c r="K876" s="46"/>
      <c r="L876" s="47"/>
      <c r="M876" s="36" t="s">
        <v>1345</v>
      </c>
      <c r="N876" s="37">
        <v>2</v>
      </c>
      <c r="O876" s="45"/>
      <c r="P876" s="46"/>
      <c r="Q876" s="47"/>
      <c r="R876" s="38" t="s">
        <v>1321</v>
      </c>
      <c r="S876" s="38"/>
      <c r="T876" s="48"/>
      <c r="U876" s="49"/>
      <c r="V876" s="49" t="s">
        <v>1100</v>
      </c>
      <c r="W876" s="34">
        <v>1400</v>
      </c>
      <c r="X876" s="35">
        <v>5</v>
      </c>
      <c r="Y876" s="44">
        <v>0</v>
      </c>
      <c r="Z876" s="34">
        <v>1400</v>
      </c>
    </row>
    <row r="877" spans="1:26" s="1" customFormat="1" ht="11.25" hidden="1" customHeight="1" outlineLevel="5">
      <c r="A877" s="436">
        <v>517</v>
      </c>
      <c r="B877" s="436"/>
      <c r="C877" s="437" t="s">
        <v>1392</v>
      </c>
      <c r="D877" s="437"/>
      <c r="E877" s="437"/>
      <c r="F877" s="437"/>
      <c r="G877" s="437"/>
      <c r="H877" s="437"/>
      <c r="I877" s="45"/>
      <c r="J877" s="46"/>
      <c r="K877" s="46"/>
      <c r="L877" s="47"/>
      <c r="M877" s="36" t="s">
        <v>1324</v>
      </c>
      <c r="N877" s="37">
        <v>2</v>
      </c>
      <c r="O877" s="45"/>
      <c r="P877" s="46"/>
      <c r="Q877" s="47"/>
      <c r="R877" s="38" t="s">
        <v>1074</v>
      </c>
      <c r="S877" s="38"/>
      <c r="T877" s="48"/>
      <c r="U877" s="49"/>
      <c r="V877" s="49" t="s">
        <v>1100</v>
      </c>
      <c r="W877" s="34">
        <v>6325</v>
      </c>
      <c r="X877" s="35">
        <v>10</v>
      </c>
      <c r="Y877" s="44">
        <v>0</v>
      </c>
      <c r="Z877" s="34">
        <v>6325</v>
      </c>
    </row>
    <row r="878" spans="1:26" s="1" customFormat="1" ht="11.25" hidden="1" customHeight="1" outlineLevel="5">
      <c r="A878" s="436">
        <v>518</v>
      </c>
      <c r="B878" s="436"/>
      <c r="C878" s="437" t="s">
        <v>1359</v>
      </c>
      <c r="D878" s="437"/>
      <c r="E878" s="437"/>
      <c r="F878" s="437"/>
      <c r="G878" s="437"/>
      <c r="H878" s="437"/>
      <c r="I878" s="45"/>
      <c r="J878" s="46"/>
      <c r="K878" s="46"/>
      <c r="L878" s="47"/>
      <c r="M878" s="36" t="s">
        <v>1324</v>
      </c>
      <c r="N878" s="37">
        <v>2</v>
      </c>
      <c r="O878" s="45"/>
      <c r="P878" s="46"/>
      <c r="Q878" s="47"/>
      <c r="R878" s="38" t="s">
        <v>1074</v>
      </c>
      <c r="S878" s="38"/>
      <c r="T878" s="48"/>
      <c r="U878" s="49"/>
      <c r="V878" s="49" t="s">
        <v>1100</v>
      </c>
      <c r="W878" s="34">
        <v>2830</v>
      </c>
      <c r="X878" s="35">
        <v>20</v>
      </c>
      <c r="Y878" s="44">
        <v>0</v>
      </c>
      <c r="Z878" s="34">
        <v>2830</v>
      </c>
    </row>
    <row r="879" spans="1:26" s="1" customFormat="1" ht="11.25" hidden="1" customHeight="1" outlineLevel="5">
      <c r="A879" s="436">
        <v>519</v>
      </c>
      <c r="B879" s="436"/>
      <c r="C879" s="437" t="s">
        <v>1393</v>
      </c>
      <c r="D879" s="437"/>
      <c r="E879" s="437"/>
      <c r="F879" s="437"/>
      <c r="G879" s="437"/>
      <c r="H879" s="437"/>
      <c r="I879" s="45"/>
      <c r="J879" s="46"/>
      <c r="K879" s="46"/>
      <c r="L879" s="47"/>
      <c r="M879" s="36" t="s">
        <v>1345</v>
      </c>
      <c r="N879" s="37">
        <v>2</v>
      </c>
      <c r="O879" s="45"/>
      <c r="P879" s="46"/>
      <c r="Q879" s="47"/>
      <c r="R879" s="38" t="s">
        <v>1321</v>
      </c>
      <c r="S879" s="38"/>
      <c r="T879" s="48"/>
      <c r="U879" s="49"/>
      <c r="V879" s="49" t="s">
        <v>1100</v>
      </c>
      <c r="W879" s="44">
        <v>280</v>
      </c>
      <c r="X879" s="35">
        <v>1</v>
      </c>
      <c r="Y879" s="44">
        <v>0</v>
      </c>
      <c r="Z879" s="44">
        <v>280</v>
      </c>
    </row>
    <row r="880" spans="1:26" s="1" customFormat="1" ht="11.25" hidden="1" customHeight="1" outlineLevel="5">
      <c r="A880" s="436">
        <v>520</v>
      </c>
      <c r="B880" s="436"/>
      <c r="C880" s="437" t="s">
        <v>1394</v>
      </c>
      <c r="D880" s="437"/>
      <c r="E880" s="437"/>
      <c r="F880" s="437"/>
      <c r="G880" s="437"/>
      <c r="H880" s="437"/>
      <c r="I880" s="45"/>
      <c r="J880" s="46"/>
      <c r="K880" s="46"/>
      <c r="L880" s="47"/>
      <c r="M880" s="36" t="s">
        <v>1395</v>
      </c>
      <c r="N880" s="37">
        <v>2</v>
      </c>
      <c r="O880" s="45"/>
      <c r="P880" s="46"/>
      <c r="Q880" s="47"/>
      <c r="R880" s="38" t="s">
        <v>735</v>
      </c>
      <c r="S880" s="38"/>
      <c r="T880" s="48"/>
      <c r="U880" s="49"/>
      <c r="V880" s="49" t="s">
        <v>1100</v>
      </c>
      <c r="W880" s="34">
        <v>1200</v>
      </c>
      <c r="X880" s="35">
        <v>5</v>
      </c>
      <c r="Y880" s="44">
        <v>0</v>
      </c>
      <c r="Z880" s="34">
        <v>1200</v>
      </c>
    </row>
    <row r="881" spans="1:26" s="1" customFormat="1" ht="11.25" hidden="1" customHeight="1" outlineLevel="5">
      <c r="A881" s="436">
        <v>521</v>
      </c>
      <c r="B881" s="436"/>
      <c r="C881" s="437" t="s">
        <v>1348</v>
      </c>
      <c r="D881" s="437"/>
      <c r="E881" s="437"/>
      <c r="F881" s="437"/>
      <c r="G881" s="437"/>
      <c r="H881" s="437"/>
      <c r="I881" s="45"/>
      <c r="J881" s="46"/>
      <c r="K881" s="46"/>
      <c r="L881" s="47"/>
      <c r="M881" s="36" t="s">
        <v>643</v>
      </c>
      <c r="N881" s="37">
        <v>2</v>
      </c>
      <c r="O881" s="45"/>
      <c r="P881" s="46"/>
      <c r="Q881" s="47"/>
      <c r="R881" s="38" t="s">
        <v>483</v>
      </c>
      <c r="S881" s="38"/>
      <c r="T881" s="48"/>
      <c r="U881" s="49"/>
      <c r="V881" s="49" t="s">
        <v>1100</v>
      </c>
      <c r="W881" s="34">
        <v>1800</v>
      </c>
      <c r="X881" s="35">
        <v>1</v>
      </c>
      <c r="Y881" s="44">
        <v>0</v>
      </c>
      <c r="Z881" s="34">
        <v>1800</v>
      </c>
    </row>
    <row r="882" spans="1:26" s="1" customFormat="1" ht="11.25" hidden="1" customHeight="1" outlineLevel="5">
      <c r="A882" s="436">
        <v>522</v>
      </c>
      <c r="B882" s="436"/>
      <c r="C882" s="437" t="s">
        <v>1396</v>
      </c>
      <c r="D882" s="437"/>
      <c r="E882" s="437"/>
      <c r="F882" s="437"/>
      <c r="G882" s="437"/>
      <c r="H882" s="437"/>
      <c r="I882" s="45"/>
      <c r="J882" s="46"/>
      <c r="K882" s="46"/>
      <c r="L882" s="47"/>
      <c r="M882" s="36" t="s">
        <v>1308</v>
      </c>
      <c r="N882" s="37">
        <v>2</v>
      </c>
      <c r="O882" s="45"/>
      <c r="P882" s="46"/>
      <c r="Q882" s="47"/>
      <c r="R882" s="38" t="s">
        <v>1325</v>
      </c>
      <c r="S882" s="38"/>
      <c r="T882" s="48"/>
      <c r="U882" s="49"/>
      <c r="V882" s="49" t="s">
        <v>1100</v>
      </c>
      <c r="W882" s="34">
        <v>4050</v>
      </c>
      <c r="X882" s="35">
        <v>2</v>
      </c>
      <c r="Y882" s="44">
        <v>0</v>
      </c>
      <c r="Z882" s="34">
        <v>4050</v>
      </c>
    </row>
    <row r="883" spans="1:26" s="1" customFormat="1" ht="11.25" hidden="1" customHeight="1" outlineLevel="5">
      <c r="A883" s="436">
        <v>523</v>
      </c>
      <c r="B883" s="436"/>
      <c r="C883" s="437" t="s">
        <v>1354</v>
      </c>
      <c r="D883" s="437"/>
      <c r="E883" s="437"/>
      <c r="F883" s="437"/>
      <c r="G883" s="437"/>
      <c r="H883" s="437"/>
      <c r="I883" s="45"/>
      <c r="J883" s="46"/>
      <c r="K883" s="46"/>
      <c r="L883" s="47"/>
      <c r="M883" s="36" t="s">
        <v>1315</v>
      </c>
      <c r="N883" s="37">
        <v>2</v>
      </c>
      <c r="O883" s="45"/>
      <c r="P883" s="46"/>
      <c r="Q883" s="47"/>
      <c r="R883" s="38" t="s">
        <v>660</v>
      </c>
      <c r="S883" s="38"/>
      <c r="T883" s="48"/>
      <c r="U883" s="49"/>
      <c r="V883" s="49" t="s">
        <v>1100</v>
      </c>
      <c r="W883" s="44">
        <v>755</v>
      </c>
      <c r="X883" s="35">
        <v>5</v>
      </c>
      <c r="Y883" s="44">
        <v>0</v>
      </c>
      <c r="Z883" s="44">
        <v>755</v>
      </c>
    </row>
    <row r="884" spans="1:26" s="1" customFormat="1" ht="11.25" hidden="1" customHeight="1" outlineLevel="5">
      <c r="A884" s="436">
        <v>524</v>
      </c>
      <c r="B884" s="436"/>
      <c r="C884" s="437" t="s">
        <v>1317</v>
      </c>
      <c r="D884" s="437"/>
      <c r="E884" s="437"/>
      <c r="F884" s="437"/>
      <c r="G884" s="437"/>
      <c r="H884" s="437"/>
      <c r="I884" s="45"/>
      <c r="J884" s="46"/>
      <c r="K884" s="46"/>
      <c r="L884" s="47"/>
      <c r="M884" s="36" t="s">
        <v>1318</v>
      </c>
      <c r="N884" s="37">
        <v>2</v>
      </c>
      <c r="O884" s="45"/>
      <c r="P884" s="46"/>
      <c r="Q884" s="47"/>
      <c r="R884" s="38" t="s">
        <v>1248</v>
      </c>
      <c r="S884" s="38"/>
      <c r="T884" s="48"/>
      <c r="U884" s="49"/>
      <c r="V884" s="49" t="s">
        <v>1100</v>
      </c>
      <c r="W884" s="34">
        <v>1695</v>
      </c>
      <c r="X884" s="35">
        <v>2</v>
      </c>
      <c r="Y884" s="44">
        <v>0</v>
      </c>
      <c r="Z884" s="34">
        <v>1695</v>
      </c>
    </row>
    <row r="885" spans="1:26" s="1" customFormat="1" ht="11.25" hidden="1" customHeight="1" outlineLevel="5">
      <c r="A885" s="436">
        <v>525</v>
      </c>
      <c r="B885" s="436"/>
      <c r="C885" s="437" t="s">
        <v>1397</v>
      </c>
      <c r="D885" s="437"/>
      <c r="E885" s="437"/>
      <c r="F885" s="437"/>
      <c r="G885" s="437"/>
      <c r="H885" s="437"/>
      <c r="I885" s="45"/>
      <c r="J885" s="46"/>
      <c r="K885" s="46"/>
      <c r="L885" s="47"/>
      <c r="M885" s="36" t="s">
        <v>643</v>
      </c>
      <c r="N885" s="37">
        <v>2</v>
      </c>
      <c r="O885" s="45"/>
      <c r="P885" s="46"/>
      <c r="Q885" s="47"/>
      <c r="R885" s="38" t="s">
        <v>483</v>
      </c>
      <c r="S885" s="38"/>
      <c r="T885" s="48"/>
      <c r="U885" s="49"/>
      <c r="V885" s="49" t="s">
        <v>1100</v>
      </c>
      <c r="W885" s="34">
        <v>1800</v>
      </c>
      <c r="X885" s="35">
        <v>1</v>
      </c>
      <c r="Y885" s="44">
        <v>0</v>
      </c>
      <c r="Z885" s="34">
        <v>1800</v>
      </c>
    </row>
    <row r="886" spans="1:26" s="1" customFormat="1" ht="11.25" hidden="1" customHeight="1" outlineLevel="5">
      <c r="A886" s="436">
        <v>526</v>
      </c>
      <c r="B886" s="436"/>
      <c r="C886" s="437" t="s">
        <v>1379</v>
      </c>
      <c r="D886" s="437"/>
      <c r="E886" s="437"/>
      <c r="F886" s="437"/>
      <c r="G886" s="437"/>
      <c r="H886" s="437"/>
      <c r="I886" s="45"/>
      <c r="J886" s="46"/>
      <c r="K886" s="46"/>
      <c r="L886" s="47"/>
      <c r="M886" s="36" t="s">
        <v>1324</v>
      </c>
      <c r="N886" s="37">
        <v>2</v>
      </c>
      <c r="O886" s="45"/>
      <c r="P886" s="46"/>
      <c r="Q886" s="47"/>
      <c r="R886" s="38" t="s">
        <v>1074</v>
      </c>
      <c r="S886" s="38"/>
      <c r="T886" s="48"/>
      <c r="U886" s="49"/>
      <c r="V886" s="49" t="s">
        <v>1100</v>
      </c>
      <c r="W886" s="44">
        <v>340</v>
      </c>
      <c r="X886" s="35">
        <v>20</v>
      </c>
      <c r="Y886" s="44">
        <v>0</v>
      </c>
      <c r="Z886" s="44">
        <v>340</v>
      </c>
    </row>
    <row r="887" spans="1:26" s="1" customFormat="1" ht="11.25" hidden="1" customHeight="1" outlineLevel="5">
      <c r="A887" s="436">
        <v>527</v>
      </c>
      <c r="B887" s="436"/>
      <c r="C887" s="437" t="s">
        <v>1364</v>
      </c>
      <c r="D887" s="437"/>
      <c r="E887" s="437"/>
      <c r="F887" s="437"/>
      <c r="G887" s="437"/>
      <c r="H887" s="437"/>
      <c r="I887" s="437" t="s">
        <v>1398</v>
      </c>
      <c r="J887" s="437"/>
      <c r="K887" s="437"/>
      <c r="L887" s="437"/>
      <c r="M887" s="36" t="s">
        <v>1315</v>
      </c>
      <c r="N887" s="37">
        <v>2</v>
      </c>
      <c r="O887" s="45"/>
      <c r="P887" s="46"/>
      <c r="Q887" s="47"/>
      <c r="R887" s="38" t="s">
        <v>660</v>
      </c>
      <c r="S887" s="38"/>
      <c r="T887" s="48"/>
      <c r="U887" s="49"/>
      <c r="V887" s="49" t="s">
        <v>1100</v>
      </c>
      <c r="W887" s="44">
        <v>336.07</v>
      </c>
      <c r="X887" s="35">
        <v>1</v>
      </c>
      <c r="Y887" s="44">
        <v>0</v>
      </c>
      <c r="Z887" s="44">
        <v>336.07</v>
      </c>
    </row>
    <row r="888" spans="1:26" s="1" customFormat="1" ht="11.25" hidden="1" customHeight="1" outlineLevel="5">
      <c r="A888" s="436">
        <v>528</v>
      </c>
      <c r="B888" s="436"/>
      <c r="C888" s="437" t="s">
        <v>1399</v>
      </c>
      <c r="D888" s="437"/>
      <c r="E888" s="437"/>
      <c r="F888" s="437"/>
      <c r="G888" s="437"/>
      <c r="H888" s="437"/>
      <c r="I888" s="437" t="s">
        <v>1400</v>
      </c>
      <c r="J888" s="437"/>
      <c r="K888" s="437"/>
      <c r="L888" s="437"/>
      <c r="M888" s="36" t="s">
        <v>1401</v>
      </c>
      <c r="N888" s="37">
        <v>2</v>
      </c>
      <c r="O888" s="45"/>
      <c r="P888" s="46"/>
      <c r="Q888" s="47"/>
      <c r="R888" s="38" t="s">
        <v>1402</v>
      </c>
      <c r="S888" s="38"/>
      <c r="T888" s="48"/>
      <c r="U888" s="49"/>
      <c r="V888" s="49" t="s">
        <v>1100</v>
      </c>
      <c r="W888" s="44">
        <v>860</v>
      </c>
      <c r="X888" s="35">
        <v>1</v>
      </c>
      <c r="Y888" s="44">
        <v>0</v>
      </c>
      <c r="Z888" s="44">
        <v>860</v>
      </c>
    </row>
    <row r="889" spans="1:26" s="1" customFormat="1" ht="11.25" hidden="1" customHeight="1" outlineLevel="5">
      <c r="A889" s="436">
        <v>529</v>
      </c>
      <c r="B889" s="436"/>
      <c r="C889" s="437" t="s">
        <v>1403</v>
      </c>
      <c r="D889" s="437"/>
      <c r="E889" s="437"/>
      <c r="F889" s="437"/>
      <c r="G889" s="437"/>
      <c r="H889" s="437"/>
      <c r="I889" s="437" t="s">
        <v>1404</v>
      </c>
      <c r="J889" s="437"/>
      <c r="K889" s="437"/>
      <c r="L889" s="437"/>
      <c r="M889" s="36" t="s">
        <v>1043</v>
      </c>
      <c r="N889" s="37">
        <v>2</v>
      </c>
      <c r="O889" s="45"/>
      <c r="P889" s="46"/>
      <c r="Q889" s="47"/>
      <c r="R889" s="38" t="s">
        <v>1402</v>
      </c>
      <c r="S889" s="38"/>
      <c r="T889" s="48"/>
      <c r="U889" s="49"/>
      <c r="V889" s="49" t="s">
        <v>1100</v>
      </c>
      <c r="W889" s="44">
        <v>60</v>
      </c>
      <c r="X889" s="35">
        <v>1</v>
      </c>
      <c r="Y889" s="44">
        <v>0</v>
      </c>
      <c r="Z889" s="44">
        <v>60</v>
      </c>
    </row>
    <row r="890" spans="1:26" s="1" customFormat="1" ht="11.25" hidden="1" customHeight="1" outlineLevel="5">
      <c r="A890" s="436">
        <v>530</v>
      </c>
      <c r="B890" s="436"/>
      <c r="C890" s="437" t="s">
        <v>1403</v>
      </c>
      <c r="D890" s="437"/>
      <c r="E890" s="437"/>
      <c r="F890" s="437"/>
      <c r="G890" s="437"/>
      <c r="H890" s="437"/>
      <c r="I890" s="437" t="s">
        <v>1405</v>
      </c>
      <c r="J890" s="437"/>
      <c r="K890" s="437"/>
      <c r="L890" s="437"/>
      <c r="M890" s="36" t="s">
        <v>1043</v>
      </c>
      <c r="N890" s="37">
        <v>2</v>
      </c>
      <c r="O890" s="45"/>
      <c r="P890" s="46"/>
      <c r="Q890" s="47"/>
      <c r="R890" s="38" t="s">
        <v>1402</v>
      </c>
      <c r="S890" s="38"/>
      <c r="T890" s="48"/>
      <c r="U890" s="49"/>
      <c r="V890" s="49" t="s">
        <v>1100</v>
      </c>
      <c r="W890" s="44">
        <v>60</v>
      </c>
      <c r="X890" s="35">
        <v>1</v>
      </c>
      <c r="Y890" s="44">
        <v>0</v>
      </c>
      <c r="Z890" s="44">
        <v>60</v>
      </c>
    </row>
    <row r="891" spans="1:26" s="1" customFormat="1" ht="11.25" hidden="1" customHeight="1" outlineLevel="5">
      <c r="A891" s="436">
        <v>531</v>
      </c>
      <c r="B891" s="436"/>
      <c r="C891" s="437" t="s">
        <v>1403</v>
      </c>
      <c r="D891" s="437"/>
      <c r="E891" s="437"/>
      <c r="F891" s="437"/>
      <c r="G891" s="437"/>
      <c r="H891" s="437"/>
      <c r="I891" s="437" t="s">
        <v>1406</v>
      </c>
      <c r="J891" s="437"/>
      <c r="K891" s="437"/>
      <c r="L891" s="437"/>
      <c r="M891" s="36" t="s">
        <v>1043</v>
      </c>
      <c r="N891" s="37">
        <v>2</v>
      </c>
      <c r="O891" s="45"/>
      <c r="P891" s="46"/>
      <c r="Q891" s="47"/>
      <c r="R891" s="38" t="s">
        <v>1402</v>
      </c>
      <c r="S891" s="38"/>
      <c r="T891" s="48"/>
      <c r="U891" s="49"/>
      <c r="V891" s="49" t="s">
        <v>1100</v>
      </c>
      <c r="W891" s="44">
        <v>60</v>
      </c>
      <c r="X891" s="35">
        <v>1</v>
      </c>
      <c r="Y891" s="44">
        <v>0</v>
      </c>
      <c r="Z891" s="44">
        <v>60</v>
      </c>
    </row>
    <row r="892" spans="1:26" s="1" customFormat="1" ht="11.25" hidden="1" customHeight="1" outlineLevel="5">
      <c r="A892" s="436">
        <v>532</v>
      </c>
      <c r="B892" s="436"/>
      <c r="C892" s="437" t="s">
        <v>1403</v>
      </c>
      <c r="D892" s="437"/>
      <c r="E892" s="437"/>
      <c r="F892" s="437"/>
      <c r="G892" s="437"/>
      <c r="H892" s="437"/>
      <c r="I892" s="437" t="s">
        <v>1407</v>
      </c>
      <c r="J892" s="437"/>
      <c r="K892" s="437"/>
      <c r="L892" s="437"/>
      <c r="M892" s="36" t="s">
        <v>1043</v>
      </c>
      <c r="N892" s="37">
        <v>2</v>
      </c>
      <c r="O892" s="45"/>
      <c r="P892" s="46"/>
      <c r="Q892" s="47"/>
      <c r="R892" s="38" t="s">
        <v>1402</v>
      </c>
      <c r="S892" s="38"/>
      <c r="T892" s="48"/>
      <c r="U892" s="49"/>
      <c r="V892" s="49" t="s">
        <v>1100</v>
      </c>
      <c r="W892" s="44">
        <v>60</v>
      </c>
      <c r="X892" s="35">
        <v>1</v>
      </c>
      <c r="Y892" s="44">
        <v>0</v>
      </c>
      <c r="Z892" s="44">
        <v>60</v>
      </c>
    </row>
    <row r="893" spans="1:26" s="1" customFormat="1" ht="11.25" hidden="1" customHeight="1" outlineLevel="5">
      <c r="A893" s="436">
        <v>533</v>
      </c>
      <c r="B893" s="436"/>
      <c r="C893" s="437" t="s">
        <v>1403</v>
      </c>
      <c r="D893" s="437"/>
      <c r="E893" s="437"/>
      <c r="F893" s="437"/>
      <c r="G893" s="437"/>
      <c r="H893" s="437"/>
      <c r="I893" s="437" t="s">
        <v>1408</v>
      </c>
      <c r="J893" s="437"/>
      <c r="K893" s="437"/>
      <c r="L893" s="437"/>
      <c r="M893" s="36" t="s">
        <v>1043</v>
      </c>
      <c r="N893" s="37">
        <v>2</v>
      </c>
      <c r="O893" s="45"/>
      <c r="P893" s="46"/>
      <c r="Q893" s="47"/>
      <c r="R893" s="38" t="s">
        <v>1402</v>
      </c>
      <c r="S893" s="38"/>
      <c r="T893" s="48"/>
      <c r="U893" s="49"/>
      <c r="V893" s="49" t="s">
        <v>1100</v>
      </c>
      <c r="W893" s="44">
        <v>60</v>
      </c>
      <c r="X893" s="35">
        <v>1</v>
      </c>
      <c r="Y893" s="44">
        <v>0</v>
      </c>
      <c r="Z893" s="44">
        <v>60</v>
      </c>
    </row>
    <row r="894" spans="1:26" s="1" customFormat="1" ht="11.25" hidden="1" customHeight="1" outlineLevel="5">
      <c r="A894" s="436">
        <v>534</v>
      </c>
      <c r="B894" s="436"/>
      <c r="C894" s="437" t="s">
        <v>1403</v>
      </c>
      <c r="D894" s="437"/>
      <c r="E894" s="437"/>
      <c r="F894" s="437"/>
      <c r="G894" s="437"/>
      <c r="H894" s="437"/>
      <c r="I894" s="437" t="s">
        <v>1409</v>
      </c>
      <c r="J894" s="437"/>
      <c r="K894" s="437"/>
      <c r="L894" s="437"/>
      <c r="M894" s="36" t="s">
        <v>1043</v>
      </c>
      <c r="N894" s="37">
        <v>2</v>
      </c>
      <c r="O894" s="45"/>
      <c r="P894" s="46"/>
      <c r="Q894" s="47"/>
      <c r="R894" s="38" t="s">
        <v>1402</v>
      </c>
      <c r="S894" s="38"/>
      <c r="T894" s="48"/>
      <c r="U894" s="49"/>
      <c r="V894" s="49" t="s">
        <v>1100</v>
      </c>
      <c r="W894" s="44">
        <v>60</v>
      </c>
      <c r="X894" s="35">
        <v>1</v>
      </c>
      <c r="Y894" s="44">
        <v>0</v>
      </c>
      <c r="Z894" s="44">
        <v>60</v>
      </c>
    </row>
    <row r="895" spans="1:26" s="1" customFormat="1" ht="11.25" hidden="1" customHeight="1" outlineLevel="5">
      <c r="A895" s="436">
        <v>535</v>
      </c>
      <c r="B895" s="436"/>
      <c r="C895" s="437" t="s">
        <v>1403</v>
      </c>
      <c r="D895" s="437"/>
      <c r="E895" s="437"/>
      <c r="F895" s="437"/>
      <c r="G895" s="437"/>
      <c r="H895" s="437"/>
      <c r="I895" s="437" t="s">
        <v>1410</v>
      </c>
      <c r="J895" s="437"/>
      <c r="K895" s="437"/>
      <c r="L895" s="437"/>
      <c r="M895" s="36" t="s">
        <v>1043</v>
      </c>
      <c r="N895" s="37">
        <v>2</v>
      </c>
      <c r="O895" s="45"/>
      <c r="P895" s="46"/>
      <c r="Q895" s="47"/>
      <c r="R895" s="38" t="s">
        <v>1402</v>
      </c>
      <c r="S895" s="38"/>
      <c r="T895" s="48"/>
      <c r="U895" s="49"/>
      <c r="V895" s="49" t="s">
        <v>1100</v>
      </c>
      <c r="W895" s="44">
        <v>60</v>
      </c>
      <c r="X895" s="35">
        <v>1</v>
      </c>
      <c r="Y895" s="44">
        <v>0</v>
      </c>
      <c r="Z895" s="44">
        <v>60</v>
      </c>
    </row>
    <row r="896" spans="1:26" s="1" customFormat="1" ht="11.25" hidden="1" customHeight="1" outlineLevel="5">
      <c r="A896" s="436">
        <v>536</v>
      </c>
      <c r="B896" s="436"/>
      <c r="C896" s="437" t="s">
        <v>1403</v>
      </c>
      <c r="D896" s="437"/>
      <c r="E896" s="437"/>
      <c r="F896" s="437"/>
      <c r="G896" s="437"/>
      <c r="H896" s="437"/>
      <c r="I896" s="437" t="s">
        <v>1411</v>
      </c>
      <c r="J896" s="437"/>
      <c r="K896" s="437"/>
      <c r="L896" s="437"/>
      <c r="M896" s="36" t="s">
        <v>1043</v>
      </c>
      <c r="N896" s="37">
        <v>2</v>
      </c>
      <c r="O896" s="45"/>
      <c r="P896" s="46"/>
      <c r="Q896" s="47"/>
      <c r="R896" s="38" t="s">
        <v>1402</v>
      </c>
      <c r="S896" s="38"/>
      <c r="T896" s="48"/>
      <c r="U896" s="49"/>
      <c r="V896" s="49" t="s">
        <v>1100</v>
      </c>
      <c r="W896" s="44">
        <v>60</v>
      </c>
      <c r="X896" s="35">
        <v>1</v>
      </c>
      <c r="Y896" s="44">
        <v>0</v>
      </c>
      <c r="Z896" s="44">
        <v>60</v>
      </c>
    </row>
    <row r="897" spans="1:26" s="1" customFormat="1" ht="11.25" hidden="1" customHeight="1" outlineLevel="5">
      <c r="A897" s="436">
        <v>537</v>
      </c>
      <c r="B897" s="436"/>
      <c r="C897" s="437" t="s">
        <v>1403</v>
      </c>
      <c r="D897" s="437"/>
      <c r="E897" s="437"/>
      <c r="F897" s="437"/>
      <c r="G897" s="437"/>
      <c r="H897" s="437"/>
      <c r="I897" s="437" t="s">
        <v>1412</v>
      </c>
      <c r="J897" s="437"/>
      <c r="K897" s="437"/>
      <c r="L897" s="437"/>
      <c r="M897" s="36" t="s">
        <v>1043</v>
      </c>
      <c r="N897" s="37">
        <v>2</v>
      </c>
      <c r="O897" s="45"/>
      <c r="P897" s="46"/>
      <c r="Q897" s="47"/>
      <c r="R897" s="38" t="s">
        <v>1402</v>
      </c>
      <c r="S897" s="38"/>
      <c r="T897" s="48"/>
      <c r="U897" s="49"/>
      <c r="V897" s="49" t="s">
        <v>1100</v>
      </c>
      <c r="W897" s="44">
        <v>60</v>
      </c>
      <c r="X897" s="35">
        <v>1</v>
      </c>
      <c r="Y897" s="44">
        <v>0</v>
      </c>
      <c r="Z897" s="44">
        <v>60</v>
      </c>
    </row>
    <row r="898" spans="1:26" s="1" customFormat="1" ht="11.25" hidden="1" customHeight="1" outlineLevel="5">
      <c r="A898" s="436">
        <v>538</v>
      </c>
      <c r="B898" s="436"/>
      <c r="C898" s="437" t="s">
        <v>1403</v>
      </c>
      <c r="D898" s="437"/>
      <c r="E898" s="437"/>
      <c r="F898" s="437"/>
      <c r="G898" s="437"/>
      <c r="H898" s="437"/>
      <c r="I898" s="437" t="s">
        <v>1413</v>
      </c>
      <c r="J898" s="437"/>
      <c r="K898" s="437"/>
      <c r="L898" s="437"/>
      <c r="M898" s="36" t="s">
        <v>1043</v>
      </c>
      <c r="N898" s="37">
        <v>2</v>
      </c>
      <c r="O898" s="45"/>
      <c r="P898" s="46"/>
      <c r="Q898" s="47"/>
      <c r="R898" s="38" t="s">
        <v>1402</v>
      </c>
      <c r="S898" s="38"/>
      <c r="T898" s="48"/>
      <c r="U898" s="49"/>
      <c r="V898" s="49" t="s">
        <v>1100</v>
      </c>
      <c r="W898" s="44">
        <v>60</v>
      </c>
      <c r="X898" s="35">
        <v>1</v>
      </c>
      <c r="Y898" s="44">
        <v>0</v>
      </c>
      <c r="Z898" s="44">
        <v>60</v>
      </c>
    </row>
    <row r="899" spans="1:26" s="1" customFormat="1" ht="11.25" hidden="1" customHeight="1" outlineLevel="5">
      <c r="A899" s="436">
        <v>539</v>
      </c>
      <c r="B899" s="436"/>
      <c r="C899" s="437" t="s">
        <v>1403</v>
      </c>
      <c r="D899" s="437"/>
      <c r="E899" s="437"/>
      <c r="F899" s="437"/>
      <c r="G899" s="437"/>
      <c r="H899" s="437"/>
      <c r="I899" s="437" t="s">
        <v>1414</v>
      </c>
      <c r="J899" s="437"/>
      <c r="K899" s="437"/>
      <c r="L899" s="437"/>
      <c r="M899" s="36" t="s">
        <v>1043</v>
      </c>
      <c r="N899" s="37">
        <v>2</v>
      </c>
      <c r="O899" s="45"/>
      <c r="P899" s="46"/>
      <c r="Q899" s="47"/>
      <c r="R899" s="38" t="s">
        <v>1402</v>
      </c>
      <c r="S899" s="38"/>
      <c r="T899" s="48"/>
      <c r="U899" s="49"/>
      <c r="V899" s="49" t="s">
        <v>1100</v>
      </c>
      <c r="W899" s="44">
        <v>60</v>
      </c>
      <c r="X899" s="35">
        <v>1</v>
      </c>
      <c r="Y899" s="44">
        <v>0</v>
      </c>
      <c r="Z899" s="44">
        <v>60</v>
      </c>
    </row>
    <row r="900" spans="1:26" s="1" customFormat="1" ht="11.25" hidden="1" customHeight="1" outlineLevel="5">
      <c r="A900" s="436">
        <v>540</v>
      </c>
      <c r="B900" s="436"/>
      <c r="C900" s="437" t="s">
        <v>1415</v>
      </c>
      <c r="D900" s="437"/>
      <c r="E900" s="437"/>
      <c r="F900" s="437"/>
      <c r="G900" s="437"/>
      <c r="H900" s="437"/>
      <c r="I900" s="437" t="s">
        <v>1416</v>
      </c>
      <c r="J900" s="437"/>
      <c r="K900" s="437"/>
      <c r="L900" s="437"/>
      <c r="M900" s="36" t="s">
        <v>734</v>
      </c>
      <c r="N900" s="37">
        <v>2</v>
      </c>
      <c r="O900" s="45"/>
      <c r="P900" s="46"/>
      <c r="Q900" s="47"/>
      <c r="R900" s="38" t="s">
        <v>1402</v>
      </c>
      <c r="S900" s="38"/>
      <c r="T900" s="48"/>
      <c r="U900" s="49"/>
      <c r="V900" s="49" t="s">
        <v>1100</v>
      </c>
      <c r="W900" s="44">
        <v>34.799999999999997</v>
      </c>
      <c r="X900" s="35">
        <v>1</v>
      </c>
      <c r="Y900" s="44">
        <v>0</v>
      </c>
      <c r="Z900" s="44">
        <v>34.799999999999997</v>
      </c>
    </row>
    <row r="901" spans="1:26" s="1" customFormat="1" ht="11.25" hidden="1" customHeight="1" outlineLevel="5">
      <c r="A901" s="436">
        <v>541</v>
      </c>
      <c r="B901" s="436"/>
      <c r="C901" s="437" t="s">
        <v>1415</v>
      </c>
      <c r="D901" s="437"/>
      <c r="E901" s="437"/>
      <c r="F901" s="437"/>
      <c r="G901" s="437"/>
      <c r="H901" s="437"/>
      <c r="I901" s="437" t="s">
        <v>1417</v>
      </c>
      <c r="J901" s="437"/>
      <c r="K901" s="437"/>
      <c r="L901" s="437"/>
      <c r="M901" s="36" t="s">
        <v>734</v>
      </c>
      <c r="N901" s="37">
        <v>2</v>
      </c>
      <c r="O901" s="45"/>
      <c r="P901" s="46"/>
      <c r="Q901" s="47"/>
      <c r="R901" s="38" t="s">
        <v>1402</v>
      </c>
      <c r="S901" s="38"/>
      <c r="T901" s="48"/>
      <c r="U901" s="49"/>
      <c r="V901" s="49" t="s">
        <v>1100</v>
      </c>
      <c r="W901" s="44">
        <v>34.799999999999997</v>
      </c>
      <c r="X901" s="35">
        <v>1</v>
      </c>
      <c r="Y901" s="44">
        <v>0</v>
      </c>
      <c r="Z901" s="44">
        <v>34.799999999999997</v>
      </c>
    </row>
    <row r="902" spans="1:26" s="1" customFormat="1" ht="11.25" hidden="1" customHeight="1" outlineLevel="5">
      <c r="A902" s="436">
        <v>542</v>
      </c>
      <c r="B902" s="436"/>
      <c r="C902" s="437" t="s">
        <v>1415</v>
      </c>
      <c r="D902" s="437"/>
      <c r="E902" s="437"/>
      <c r="F902" s="437"/>
      <c r="G902" s="437"/>
      <c r="H902" s="437"/>
      <c r="I902" s="437" t="s">
        <v>1418</v>
      </c>
      <c r="J902" s="437"/>
      <c r="K902" s="437"/>
      <c r="L902" s="437"/>
      <c r="M902" s="36" t="s">
        <v>734</v>
      </c>
      <c r="N902" s="37">
        <v>2</v>
      </c>
      <c r="O902" s="45"/>
      <c r="P902" s="46"/>
      <c r="Q902" s="47"/>
      <c r="R902" s="38" t="s">
        <v>1402</v>
      </c>
      <c r="S902" s="38"/>
      <c r="T902" s="48"/>
      <c r="U902" s="49"/>
      <c r="V902" s="49" t="s">
        <v>1100</v>
      </c>
      <c r="W902" s="44">
        <v>34.799999999999997</v>
      </c>
      <c r="X902" s="35">
        <v>1</v>
      </c>
      <c r="Y902" s="44">
        <v>0</v>
      </c>
      <c r="Z902" s="44">
        <v>34.799999999999997</v>
      </c>
    </row>
    <row r="903" spans="1:26" s="1" customFormat="1" ht="11.25" hidden="1" customHeight="1" outlineLevel="5">
      <c r="A903" s="436">
        <v>543</v>
      </c>
      <c r="B903" s="436"/>
      <c r="C903" s="437" t="s">
        <v>1415</v>
      </c>
      <c r="D903" s="437"/>
      <c r="E903" s="437"/>
      <c r="F903" s="437"/>
      <c r="G903" s="437"/>
      <c r="H903" s="437"/>
      <c r="I903" s="437" t="s">
        <v>1419</v>
      </c>
      <c r="J903" s="437"/>
      <c r="K903" s="437"/>
      <c r="L903" s="437"/>
      <c r="M903" s="36" t="s">
        <v>734</v>
      </c>
      <c r="N903" s="37">
        <v>2</v>
      </c>
      <c r="O903" s="45"/>
      <c r="P903" s="46"/>
      <c r="Q903" s="47"/>
      <c r="R903" s="38" t="s">
        <v>1402</v>
      </c>
      <c r="S903" s="38"/>
      <c r="T903" s="48"/>
      <c r="U903" s="49"/>
      <c r="V903" s="49" t="s">
        <v>1100</v>
      </c>
      <c r="W903" s="44">
        <v>34.799999999999997</v>
      </c>
      <c r="X903" s="35">
        <v>1</v>
      </c>
      <c r="Y903" s="44">
        <v>0</v>
      </c>
      <c r="Z903" s="44">
        <v>34.799999999999997</v>
      </c>
    </row>
    <row r="904" spans="1:26" s="1" customFormat="1" ht="11.25" hidden="1" customHeight="1" outlineLevel="5">
      <c r="A904" s="436">
        <v>544</v>
      </c>
      <c r="B904" s="436"/>
      <c r="C904" s="437" t="s">
        <v>1415</v>
      </c>
      <c r="D904" s="437"/>
      <c r="E904" s="437"/>
      <c r="F904" s="437"/>
      <c r="G904" s="437"/>
      <c r="H904" s="437"/>
      <c r="I904" s="437" t="s">
        <v>1420</v>
      </c>
      <c r="J904" s="437"/>
      <c r="K904" s="437"/>
      <c r="L904" s="437"/>
      <c r="M904" s="36" t="s">
        <v>734</v>
      </c>
      <c r="N904" s="37">
        <v>2</v>
      </c>
      <c r="O904" s="45"/>
      <c r="P904" s="46"/>
      <c r="Q904" s="47"/>
      <c r="R904" s="38" t="s">
        <v>1402</v>
      </c>
      <c r="S904" s="38"/>
      <c r="T904" s="48"/>
      <c r="U904" s="49"/>
      <c r="V904" s="49" t="s">
        <v>1100</v>
      </c>
      <c r="W904" s="44">
        <v>34.799999999999997</v>
      </c>
      <c r="X904" s="35">
        <v>1</v>
      </c>
      <c r="Y904" s="44">
        <v>0</v>
      </c>
      <c r="Z904" s="44">
        <v>34.799999999999997</v>
      </c>
    </row>
    <row r="905" spans="1:26" s="1" customFormat="1" ht="11.25" hidden="1" customHeight="1" outlineLevel="5">
      <c r="A905" s="436">
        <v>545</v>
      </c>
      <c r="B905" s="436"/>
      <c r="C905" s="437" t="s">
        <v>1421</v>
      </c>
      <c r="D905" s="437"/>
      <c r="E905" s="437"/>
      <c r="F905" s="437"/>
      <c r="G905" s="437"/>
      <c r="H905" s="437"/>
      <c r="I905" s="437" t="s">
        <v>1422</v>
      </c>
      <c r="J905" s="437"/>
      <c r="K905" s="437"/>
      <c r="L905" s="437"/>
      <c r="M905" s="36" t="s">
        <v>1376</v>
      </c>
      <c r="N905" s="37">
        <v>2</v>
      </c>
      <c r="O905" s="45"/>
      <c r="P905" s="46"/>
      <c r="Q905" s="47"/>
      <c r="R905" s="38" t="s">
        <v>1402</v>
      </c>
      <c r="S905" s="38"/>
      <c r="T905" s="48"/>
      <c r="U905" s="49"/>
      <c r="V905" s="49" t="s">
        <v>1100</v>
      </c>
      <c r="W905" s="44">
        <v>510</v>
      </c>
      <c r="X905" s="35">
        <v>1</v>
      </c>
      <c r="Y905" s="44">
        <v>0</v>
      </c>
      <c r="Z905" s="44">
        <v>510</v>
      </c>
    </row>
    <row r="906" spans="1:26" s="1" customFormat="1" ht="11.25" hidden="1" customHeight="1" outlineLevel="5">
      <c r="A906" s="436">
        <v>546</v>
      </c>
      <c r="B906" s="436"/>
      <c r="C906" s="437" t="s">
        <v>1421</v>
      </c>
      <c r="D906" s="437"/>
      <c r="E906" s="437"/>
      <c r="F906" s="437"/>
      <c r="G906" s="437"/>
      <c r="H906" s="437"/>
      <c r="I906" s="437" t="s">
        <v>1423</v>
      </c>
      <c r="J906" s="437"/>
      <c r="K906" s="437"/>
      <c r="L906" s="437"/>
      <c r="M906" s="36" t="s">
        <v>1376</v>
      </c>
      <c r="N906" s="37">
        <v>2</v>
      </c>
      <c r="O906" s="45"/>
      <c r="P906" s="46"/>
      <c r="Q906" s="47"/>
      <c r="R906" s="38" t="s">
        <v>1402</v>
      </c>
      <c r="S906" s="38"/>
      <c r="T906" s="48"/>
      <c r="U906" s="49"/>
      <c r="V906" s="49" t="s">
        <v>1100</v>
      </c>
      <c r="W906" s="44">
        <v>510</v>
      </c>
      <c r="X906" s="35">
        <v>1</v>
      </c>
      <c r="Y906" s="44">
        <v>0</v>
      </c>
      <c r="Z906" s="44">
        <v>510</v>
      </c>
    </row>
    <row r="907" spans="1:26" s="1" customFormat="1" ht="11.25" hidden="1" customHeight="1" outlineLevel="5">
      <c r="A907" s="436">
        <v>547</v>
      </c>
      <c r="B907" s="436"/>
      <c r="C907" s="437" t="s">
        <v>1424</v>
      </c>
      <c r="D907" s="437"/>
      <c r="E907" s="437"/>
      <c r="F907" s="437"/>
      <c r="G907" s="437"/>
      <c r="H907" s="437"/>
      <c r="I907" s="437" t="s">
        <v>1425</v>
      </c>
      <c r="J907" s="437"/>
      <c r="K907" s="437"/>
      <c r="L907" s="437"/>
      <c r="M907" s="36" t="s">
        <v>1376</v>
      </c>
      <c r="N907" s="37">
        <v>2</v>
      </c>
      <c r="O907" s="45"/>
      <c r="P907" s="46"/>
      <c r="Q907" s="47"/>
      <c r="R907" s="38" t="s">
        <v>1402</v>
      </c>
      <c r="S907" s="38"/>
      <c r="T907" s="48"/>
      <c r="U907" s="49"/>
      <c r="V907" s="49" t="s">
        <v>1100</v>
      </c>
      <c r="W907" s="44">
        <v>145</v>
      </c>
      <c r="X907" s="35">
        <v>1</v>
      </c>
      <c r="Y907" s="44">
        <v>0</v>
      </c>
      <c r="Z907" s="44">
        <v>145</v>
      </c>
    </row>
    <row r="908" spans="1:26" s="1" customFormat="1" ht="11.25" hidden="1" customHeight="1" outlineLevel="5">
      <c r="A908" s="436">
        <v>548</v>
      </c>
      <c r="B908" s="436"/>
      <c r="C908" s="437" t="s">
        <v>1424</v>
      </c>
      <c r="D908" s="437"/>
      <c r="E908" s="437"/>
      <c r="F908" s="437"/>
      <c r="G908" s="437"/>
      <c r="H908" s="437"/>
      <c r="I908" s="437" t="s">
        <v>1426</v>
      </c>
      <c r="J908" s="437"/>
      <c r="K908" s="437"/>
      <c r="L908" s="437"/>
      <c r="M908" s="36" t="s">
        <v>1376</v>
      </c>
      <c r="N908" s="37">
        <v>2</v>
      </c>
      <c r="O908" s="45"/>
      <c r="P908" s="46"/>
      <c r="Q908" s="47"/>
      <c r="R908" s="38" t="s">
        <v>1402</v>
      </c>
      <c r="S908" s="38"/>
      <c r="T908" s="48"/>
      <c r="U908" s="49"/>
      <c r="V908" s="49" t="s">
        <v>1100</v>
      </c>
      <c r="W908" s="44">
        <v>145</v>
      </c>
      <c r="X908" s="35">
        <v>1</v>
      </c>
      <c r="Y908" s="44">
        <v>0</v>
      </c>
      <c r="Z908" s="44">
        <v>145</v>
      </c>
    </row>
    <row r="909" spans="1:26" s="1" customFormat="1" ht="11.25" hidden="1" customHeight="1" outlineLevel="5">
      <c r="A909" s="436">
        <v>549</v>
      </c>
      <c r="B909" s="436"/>
      <c r="C909" s="437" t="s">
        <v>1424</v>
      </c>
      <c r="D909" s="437"/>
      <c r="E909" s="437"/>
      <c r="F909" s="437"/>
      <c r="G909" s="437"/>
      <c r="H909" s="437"/>
      <c r="I909" s="437" t="s">
        <v>1427</v>
      </c>
      <c r="J909" s="437"/>
      <c r="K909" s="437"/>
      <c r="L909" s="437"/>
      <c r="M909" s="36" t="s">
        <v>1376</v>
      </c>
      <c r="N909" s="37">
        <v>2</v>
      </c>
      <c r="O909" s="45"/>
      <c r="P909" s="46"/>
      <c r="Q909" s="47"/>
      <c r="R909" s="38" t="s">
        <v>1402</v>
      </c>
      <c r="S909" s="38"/>
      <c r="T909" s="48"/>
      <c r="U909" s="49"/>
      <c r="V909" s="49" t="s">
        <v>1100</v>
      </c>
      <c r="W909" s="44">
        <v>145</v>
      </c>
      <c r="X909" s="35">
        <v>1</v>
      </c>
      <c r="Y909" s="44">
        <v>0</v>
      </c>
      <c r="Z909" s="44">
        <v>145</v>
      </c>
    </row>
    <row r="910" spans="1:26" s="1" customFormat="1" ht="11.25" hidden="1" customHeight="1" outlineLevel="3">
      <c r="A910" s="434" t="s">
        <v>578</v>
      </c>
      <c r="B910" s="434"/>
      <c r="C910" s="434"/>
      <c r="D910" s="434"/>
      <c r="E910" s="434"/>
      <c r="F910" s="434"/>
      <c r="G910" s="434"/>
      <c r="H910" s="434"/>
      <c r="I910" s="434"/>
      <c r="J910" s="434"/>
      <c r="K910" s="434"/>
      <c r="L910" s="434"/>
      <c r="M910" s="434"/>
      <c r="N910" s="434"/>
      <c r="O910" s="434"/>
      <c r="P910" s="434"/>
      <c r="Q910" s="434"/>
      <c r="R910" s="434"/>
      <c r="S910" s="434"/>
      <c r="T910" s="434"/>
      <c r="U910" s="434"/>
      <c r="V910" s="434"/>
      <c r="W910" s="34">
        <v>6778.49</v>
      </c>
      <c r="X910" s="35">
        <v>4</v>
      </c>
      <c r="Y910" s="44">
        <v>0</v>
      </c>
      <c r="Z910" s="34">
        <v>6778.49</v>
      </c>
    </row>
    <row r="911" spans="1:26" s="1" customFormat="1" ht="11.25" hidden="1" customHeight="1" outlineLevel="4">
      <c r="A911" s="435" t="s">
        <v>489</v>
      </c>
      <c r="B911" s="435"/>
      <c r="C911" s="435"/>
      <c r="D911" s="435"/>
      <c r="E911" s="435"/>
      <c r="F911" s="435"/>
      <c r="G911" s="435"/>
      <c r="H911" s="435"/>
      <c r="I911" s="435"/>
      <c r="J911" s="435"/>
      <c r="K911" s="435"/>
      <c r="L911" s="435"/>
      <c r="M911" s="435"/>
      <c r="N911" s="435"/>
      <c r="O911" s="435"/>
      <c r="P911" s="435"/>
      <c r="Q911" s="435"/>
      <c r="R911" s="435"/>
      <c r="S911" s="435"/>
      <c r="T911" s="435"/>
      <c r="U911" s="435"/>
      <c r="V911" s="435"/>
      <c r="W911" s="34">
        <v>6778.49</v>
      </c>
      <c r="X911" s="35">
        <v>4</v>
      </c>
      <c r="Y911" s="44">
        <v>0</v>
      </c>
      <c r="Z911" s="34">
        <v>6778.49</v>
      </c>
    </row>
    <row r="912" spans="1:26" s="1" customFormat="1" ht="11.25" hidden="1" customHeight="1" outlineLevel="5">
      <c r="A912" s="436">
        <v>550</v>
      </c>
      <c r="B912" s="436"/>
      <c r="C912" s="437" t="s">
        <v>665</v>
      </c>
      <c r="D912" s="437"/>
      <c r="E912" s="437"/>
      <c r="F912" s="437"/>
      <c r="G912" s="437"/>
      <c r="H912" s="437"/>
      <c r="I912" s="45"/>
      <c r="J912" s="46"/>
      <c r="K912" s="46"/>
      <c r="L912" s="47"/>
      <c r="M912" s="36" t="s">
        <v>710</v>
      </c>
      <c r="N912" s="37">
        <v>4</v>
      </c>
      <c r="O912" s="45"/>
      <c r="P912" s="46"/>
      <c r="Q912" s="47"/>
      <c r="R912" s="38" t="s">
        <v>1016</v>
      </c>
      <c r="S912" s="38"/>
      <c r="T912" s="48"/>
      <c r="U912" s="49"/>
      <c r="V912" s="49" t="s">
        <v>1100</v>
      </c>
      <c r="W912" s="34">
        <v>2152</v>
      </c>
      <c r="X912" s="35">
        <v>1</v>
      </c>
      <c r="Y912" s="44">
        <v>0</v>
      </c>
      <c r="Z912" s="34">
        <v>2152</v>
      </c>
    </row>
    <row r="913" spans="1:26" s="1" customFormat="1" ht="11.25" hidden="1" customHeight="1" outlineLevel="5">
      <c r="A913" s="436">
        <v>551</v>
      </c>
      <c r="B913" s="436"/>
      <c r="C913" s="437" t="s">
        <v>1428</v>
      </c>
      <c r="D913" s="437"/>
      <c r="E913" s="437"/>
      <c r="F913" s="437"/>
      <c r="G913" s="437"/>
      <c r="H913" s="437"/>
      <c r="I913" s="45"/>
      <c r="J913" s="46"/>
      <c r="K913" s="46"/>
      <c r="L913" s="47"/>
      <c r="M913" s="36" t="s">
        <v>710</v>
      </c>
      <c r="N913" s="37">
        <v>4</v>
      </c>
      <c r="O913" s="45"/>
      <c r="P913" s="46"/>
      <c r="Q913" s="47"/>
      <c r="R913" s="38" t="s">
        <v>1129</v>
      </c>
      <c r="S913" s="38"/>
      <c r="T913" s="48"/>
      <c r="U913" s="49"/>
      <c r="V913" s="49" t="s">
        <v>1100</v>
      </c>
      <c r="W913" s="44">
        <v>720.09</v>
      </c>
      <c r="X913" s="35">
        <v>1</v>
      </c>
      <c r="Y913" s="44">
        <v>0</v>
      </c>
      <c r="Z913" s="44">
        <v>720.09</v>
      </c>
    </row>
    <row r="914" spans="1:26" s="1" customFormat="1" ht="11.25" hidden="1" customHeight="1" outlineLevel="5">
      <c r="A914" s="436">
        <v>552</v>
      </c>
      <c r="B914" s="436"/>
      <c r="C914" s="437" t="s">
        <v>1297</v>
      </c>
      <c r="D914" s="437"/>
      <c r="E914" s="437"/>
      <c r="F914" s="437"/>
      <c r="G914" s="437"/>
      <c r="H914" s="437"/>
      <c r="I914" s="45"/>
      <c r="J914" s="46"/>
      <c r="K914" s="46"/>
      <c r="L914" s="47"/>
      <c r="M914" s="36" t="s">
        <v>723</v>
      </c>
      <c r="N914" s="37">
        <v>4</v>
      </c>
      <c r="O914" s="45"/>
      <c r="P914" s="46"/>
      <c r="Q914" s="47"/>
      <c r="R914" s="38" t="s">
        <v>1236</v>
      </c>
      <c r="S914" s="38"/>
      <c r="T914" s="48"/>
      <c r="U914" s="49"/>
      <c r="V914" s="49" t="s">
        <v>1100</v>
      </c>
      <c r="W914" s="34">
        <v>1754.4</v>
      </c>
      <c r="X914" s="35">
        <v>1</v>
      </c>
      <c r="Y914" s="44">
        <v>0</v>
      </c>
      <c r="Z914" s="34">
        <v>1754.4</v>
      </c>
    </row>
    <row r="915" spans="1:26" s="1" customFormat="1" ht="11.25" hidden="1" customHeight="1" outlineLevel="5">
      <c r="A915" s="436">
        <v>553</v>
      </c>
      <c r="B915" s="436"/>
      <c r="C915" s="437" t="s">
        <v>665</v>
      </c>
      <c r="D915" s="437"/>
      <c r="E915" s="437"/>
      <c r="F915" s="437"/>
      <c r="G915" s="437"/>
      <c r="H915" s="437"/>
      <c r="I915" s="45"/>
      <c r="J915" s="46"/>
      <c r="K915" s="46"/>
      <c r="L915" s="47"/>
      <c r="M915" s="36" t="s">
        <v>710</v>
      </c>
      <c r="N915" s="37">
        <v>4</v>
      </c>
      <c r="O915" s="45"/>
      <c r="P915" s="46"/>
      <c r="Q915" s="47"/>
      <c r="R915" s="38" t="s">
        <v>1016</v>
      </c>
      <c r="S915" s="38"/>
      <c r="T915" s="48"/>
      <c r="U915" s="49"/>
      <c r="V915" s="49" t="s">
        <v>1100</v>
      </c>
      <c r="W915" s="34">
        <v>2152</v>
      </c>
      <c r="X915" s="35">
        <v>1</v>
      </c>
      <c r="Y915" s="44">
        <v>0</v>
      </c>
      <c r="Z915" s="34">
        <v>2152</v>
      </c>
    </row>
    <row r="916" spans="1:26" s="1" customFormat="1" ht="11.25" hidden="1" customHeight="1" outlineLevel="3">
      <c r="A916" s="434" t="s">
        <v>648</v>
      </c>
      <c r="B916" s="434"/>
      <c r="C916" s="434"/>
      <c r="D916" s="434"/>
      <c r="E916" s="434"/>
      <c r="F916" s="434"/>
      <c r="G916" s="434"/>
      <c r="H916" s="434"/>
      <c r="I916" s="434"/>
      <c r="J916" s="434"/>
      <c r="K916" s="434"/>
      <c r="L916" s="434"/>
      <c r="M916" s="434"/>
      <c r="N916" s="434"/>
      <c r="O916" s="434"/>
      <c r="P916" s="434"/>
      <c r="Q916" s="434"/>
      <c r="R916" s="434"/>
      <c r="S916" s="434"/>
      <c r="T916" s="434"/>
      <c r="U916" s="434"/>
      <c r="V916" s="434"/>
      <c r="W916" s="34">
        <v>2760</v>
      </c>
      <c r="X916" s="35">
        <v>1</v>
      </c>
      <c r="Y916" s="44">
        <v>0</v>
      </c>
      <c r="Z916" s="34">
        <v>2760</v>
      </c>
    </row>
    <row r="917" spans="1:26" s="1" customFormat="1" ht="11.25" hidden="1" customHeight="1" outlineLevel="4">
      <c r="A917" s="435"/>
      <c r="B917" s="435"/>
      <c r="C917" s="435"/>
      <c r="D917" s="435"/>
      <c r="E917" s="435"/>
      <c r="F917" s="435"/>
      <c r="G917" s="435"/>
      <c r="H917" s="435"/>
      <c r="I917" s="435"/>
      <c r="J917" s="435"/>
      <c r="K917" s="435"/>
      <c r="L917" s="435"/>
      <c r="M917" s="435"/>
      <c r="N917" s="435"/>
      <c r="O917" s="435"/>
      <c r="P917" s="435"/>
      <c r="Q917" s="435"/>
      <c r="R917" s="435"/>
      <c r="S917" s="435"/>
      <c r="T917" s="435"/>
      <c r="U917" s="435"/>
      <c r="V917" s="435"/>
      <c r="W917" s="34">
        <v>2760</v>
      </c>
      <c r="X917" s="35">
        <v>1</v>
      </c>
      <c r="Y917" s="44">
        <v>0</v>
      </c>
      <c r="Z917" s="34">
        <v>2760</v>
      </c>
    </row>
    <row r="918" spans="1:26" s="1" customFormat="1" ht="11.25" hidden="1" customHeight="1" outlineLevel="5">
      <c r="A918" s="436">
        <v>554</v>
      </c>
      <c r="B918" s="436"/>
      <c r="C918" s="437" t="s">
        <v>1234</v>
      </c>
      <c r="D918" s="437"/>
      <c r="E918" s="437"/>
      <c r="F918" s="437"/>
      <c r="G918" s="437"/>
      <c r="H918" s="437"/>
      <c r="I918" s="45"/>
      <c r="J918" s="46"/>
      <c r="K918" s="46"/>
      <c r="L918" s="47"/>
      <c r="M918" s="36" t="s">
        <v>687</v>
      </c>
      <c r="N918" s="37">
        <v>3</v>
      </c>
      <c r="O918" s="45"/>
      <c r="P918" s="46"/>
      <c r="Q918" s="47"/>
      <c r="R918" s="38" t="s">
        <v>511</v>
      </c>
      <c r="S918" s="38"/>
      <c r="T918" s="48"/>
      <c r="U918" s="49"/>
      <c r="V918" s="49" t="s">
        <v>1100</v>
      </c>
      <c r="W918" s="34">
        <v>2760</v>
      </c>
      <c r="X918" s="35">
        <v>1</v>
      </c>
      <c r="Y918" s="44">
        <v>0</v>
      </c>
      <c r="Z918" s="34">
        <v>2760</v>
      </c>
    </row>
    <row r="919" spans="1:26" s="1" customFormat="1" ht="11.25" hidden="1" customHeight="1" outlineLevel="3">
      <c r="A919" s="434" t="s">
        <v>815</v>
      </c>
      <c r="B919" s="434"/>
      <c r="C919" s="434"/>
      <c r="D919" s="434"/>
      <c r="E919" s="434"/>
      <c r="F919" s="434"/>
      <c r="G919" s="434"/>
      <c r="H919" s="434"/>
      <c r="I919" s="434"/>
      <c r="J919" s="434"/>
      <c r="K919" s="434"/>
      <c r="L919" s="434"/>
      <c r="M919" s="434"/>
      <c r="N919" s="434"/>
      <c r="O919" s="434"/>
      <c r="P919" s="434"/>
      <c r="Q919" s="434"/>
      <c r="R919" s="434"/>
      <c r="S919" s="434"/>
      <c r="T919" s="434"/>
      <c r="U919" s="434"/>
      <c r="V919" s="434"/>
      <c r="W919" s="34">
        <v>6064</v>
      </c>
      <c r="X919" s="35">
        <v>3</v>
      </c>
      <c r="Y919" s="44">
        <v>0</v>
      </c>
      <c r="Z919" s="34">
        <v>6064</v>
      </c>
    </row>
    <row r="920" spans="1:26" s="1" customFormat="1" ht="11.25" hidden="1" customHeight="1" outlineLevel="4">
      <c r="A920" s="435" t="s">
        <v>816</v>
      </c>
      <c r="B920" s="435"/>
      <c r="C920" s="435"/>
      <c r="D920" s="435"/>
      <c r="E920" s="435"/>
      <c r="F920" s="435"/>
      <c r="G920" s="435"/>
      <c r="H920" s="435"/>
      <c r="I920" s="435"/>
      <c r="J920" s="435"/>
      <c r="K920" s="435"/>
      <c r="L920" s="435"/>
      <c r="M920" s="435"/>
      <c r="N920" s="435"/>
      <c r="O920" s="435"/>
      <c r="P920" s="435"/>
      <c r="Q920" s="435"/>
      <c r="R920" s="435"/>
      <c r="S920" s="435"/>
      <c r="T920" s="435"/>
      <c r="U920" s="435"/>
      <c r="V920" s="435"/>
      <c r="W920" s="34">
        <v>6064</v>
      </c>
      <c r="X920" s="35">
        <v>3</v>
      </c>
      <c r="Y920" s="44">
        <v>0</v>
      </c>
      <c r="Z920" s="34">
        <v>6064</v>
      </c>
    </row>
    <row r="921" spans="1:26" s="1" customFormat="1" ht="11.25" hidden="1" customHeight="1" outlineLevel="5">
      <c r="A921" s="436">
        <v>555</v>
      </c>
      <c r="B921" s="436"/>
      <c r="C921" s="437" t="s">
        <v>665</v>
      </c>
      <c r="D921" s="437"/>
      <c r="E921" s="437"/>
      <c r="F921" s="437"/>
      <c r="G921" s="437"/>
      <c r="H921" s="437"/>
      <c r="I921" s="45"/>
      <c r="J921" s="46"/>
      <c r="K921" s="46"/>
      <c r="L921" s="47"/>
      <c r="M921" s="36" t="s">
        <v>710</v>
      </c>
      <c r="N921" s="37">
        <v>4</v>
      </c>
      <c r="O921" s="45"/>
      <c r="P921" s="46"/>
      <c r="Q921" s="47"/>
      <c r="R921" s="38" t="s">
        <v>1016</v>
      </c>
      <c r="S921" s="38"/>
      <c r="T921" s="48"/>
      <c r="U921" s="49"/>
      <c r="V921" s="49" t="s">
        <v>1100</v>
      </c>
      <c r="W921" s="34">
        <v>2152</v>
      </c>
      <c r="X921" s="35">
        <v>1</v>
      </c>
      <c r="Y921" s="44">
        <v>0</v>
      </c>
      <c r="Z921" s="34">
        <v>2152</v>
      </c>
    </row>
    <row r="922" spans="1:26" s="1" customFormat="1" ht="11.25" hidden="1" customHeight="1" outlineLevel="5">
      <c r="A922" s="436">
        <v>556</v>
      </c>
      <c r="B922" s="436"/>
      <c r="C922" s="437" t="s">
        <v>942</v>
      </c>
      <c r="D922" s="437"/>
      <c r="E922" s="437"/>
      <c r="F922" s="437"/>
      <c r="G922" s="437"/>
      <c r="H922" s="437"/>
      <c r="I922" s="437" t="s">
        <v>1429</v>
      </c>
      <c r="J922" s="437"/>
      <c r="K922" s="437"/>
      <c r="L922" s="437"/>
      <c r="M922" s="36" t="s">
        <v>710</v>
      </c>
      <c r="N922" s="37">
        <v>4</v>
      </c>
      <c r="O922" s="45"/>
      <c r="P922" s="46"/>
      <c r="Q922" s="47"/>
      <c r="R922" s="38" t="s">
        <v>1051</v>
      </c>
      <c r="S922" s="38"/>
      <c r="T922" s="48"/>
      <c r="U922" s="49"/>
      <c r="V922" s="49" t="s">
        <v>1100</v>
      </c>
      <c r="W922" s="34">
        <v>2412</v>
      </c>
      <c r="X922" s="35">
        <v>1</v>
      </c>
      <c r="Y922" s="44">
        <v>0</v>
      </c>
      <c r="Z922" s="34">
        <v>2412</v>
      </c>
    </row>
    <row r="923" spans="1:26" s="1" customFormat="1" ht="11.25" hidden="1" customHeight="1" outlineLevel="5">
      <c r="A923" s="436">
        <v>557</v>
      </c>
      <c r="B923" s="436"/>
      <c r="C923" s="437" t="s">
        <v>1226</v>
      </c>
      <c r="D923" s="437"/>
      <c r="E923" s="437"/>
      <c r="F923" s="437"/>
      <c r="G923" s="437"/>
      <c r="H923" s="437"/>
      <c r="I923" s="437" t="s">
        <v>1430</v>
      </c>
      <c r="J923" s="437"/>
      <c r="K923" s="437"/>
      <c r="L923" s="437"/>
      <c r="M923" s="36" t="s">
        <v>1228</v>
      </c>
      <c r="N923" s="37">
        <v>4</v>
      </c>
      <c r="O923" s="45"/>
      <c r="P923" s="46"/>
      <c r="Q923" s="47"/>
      <c r="R923" s="38" t="s">
        <v>751</v>
      </c>
      <c r="S923" s="38"/>
      <c r="T923" s="48"/>
      <c r="U923" s="49"/>
      <c r="V923" s="49" t="s">
        <v>1100</v>
      </c>
      <c r="W923" s="34">
        <v>1500</v>
      </c>
      <c r="X923" s="35">
        <v>1</v>
      </c>
      <c r="Y923" s="44">
        <v>0</v>
      </c>
      <c r="Z923" s="34">
        <v>1500</v>
      </c>
    </row>
    <row r="924" spans="1:26" s="1" customFormat="1" ht="11.25" hidden="1" customHeight="1" outlineLevel="3">
      <c r="A924" s="434" t="s">
        <v>583</v>
      </c>
      <c r="B924" s="434"/>
      <c r="C924" s="434"/>
      <c r="D924" s="434"/>
      <c r="E924" s="434"/>
      <c r="F924" s="434"/>
      <c r="G924" s="434"/>
      <c r="H924" s="434"/>
      <c r="I924" s="434"/>
      <c r="J924" s="434"/>
      <c r="K924" s="434"/>
      <c r="L924" s="434"/>
      <c r="M924" s="434"/>
      <c r="N924" s="434"/>
      <c r="O924" s="434"/>
      <c r="P924" s="434"/>
      <c r="Q924" s="434"/>
      <c r="R924" s="434"/>
      <c r="S924" s="434"/>
      <c r="T924" s="434"/>
      <c r="U924" s="434"/>
      <c r="V924" s="434"/>
      <c r="W924" s="34">
        <v>2412</v>
      </c>
      <c r="X924" s="35">
        <v>1</v>
      </c>
      <c r="Y924" s="44">
        <v>0</v>
      </c>
      <c r="Z924" s="34">
        <v>2412</v>
      </c>
    </row>
    <row r="925" spans="1:26" s="1" customFormat="1" ht="11.25" hidden="1" customHeight="1" outlineLevel="4">
      <c r="A925" s="435" t="s">
        <v>489</v>
      </c>
      <c r="B925" s="435"/>
      <c r="C925" s="435"/>
      <c r="D925" s="435"/>
      <c r="E925" s="435"/>
      <c r="F925" s="435"/>
      <c r="G925" s="435"/>
      <c r="H925" s="435"/>
      <c r="I925" s="435"/>
      <c r="J925" s="435"/>
      <c r="K925" s="435"/>
      <c r="L925" s="435"/>
      <c r="M925" s="435"/>
      <c r="N925" s="435"/>
      <c r="O925" s="435"/>
      <c r="P925" s="435"/>
      <c r="Q925" s="435"/>
      <c r="R925" s="435"/>
      <c r="S925" s="435"/>
      <c r="T925" s="435"/>
      <c r="U925" s="435"/>
      <c r="V925" s="435"/>
      <c r="W925" s="34">
        <v>2412</v>
      </c>
      <c r="X925" s="35">
        <v>1</v>
      </c>
      <c r="Y925" s="44">
        <v>0</v>
      </c>
      <c r="Z925" s="34">
        <v>2412</v>
      </c>
    </row>
    <row r="926" spans="1:26" s="1" customFormat="1" ht="11.25" hidden="1" customHeight="1" outlineLevel="5">
      <c r="A926" s="436">
        <v>558</v>
      </c>
      <c r="B926" s="436"/>
      <c r="C926" s="437" t="s">
        <v>942</v>
      </c>
      <c r="D926" s="437"/>
      <c r="E926" s="437"/>
      <c r="F926" s="437"/>
      <c r="G926" s="437"/>
      <c r="H926" s="437"/>
      <c r="I926" s="437" t="s">
        <v>1431</v>
      </c>
      <c r="J926" s="437"/>
      <c r="K926" s="437"/>
      <c r="L926" s="437"/>
      <c r="M926" s="36" t="s">
        <v>710</v>
      </c>
      <c r="N926" s="37">
        <v>4</v>
      </c>
      <c r="O926" s="45"/>
      <c r="P926" s="46"/>
      <c r="Q926" s="47"/>
      <c r="R926" s="38" t="s">
        <v>1016</v>
      </c>
      <c r="S926" s="38"/>
      <c r="T926" s="48"/>
      <c r="U926" s="49"/>
      <c r="V926" s="49" t="s">
        <v>1100</v>
      </c>
      <c r="W926" s="34">
        <v>2412</v>
      </c>
      <c r="X926" s="35">
        <v>1</v>
      </c>
      <c r="Y926" s="44">
        <v>0</v>
      </c>
      <c r="Z926" s="34">
        <v>2412</v>
      </c>
    </row>
    <row r="927" spans="1:26" ht="12.75" customHeight="1" collapsed="1">
      <c r="A927" s="442" t="s">
        <v>1432</v>
      </c>
      <c r="B927" s="442"/>
      <c r="C927" s="442"/>
      <c r="D927" s="442"/>
      <c r="E927" s="442"/>
      <c r="F927" s="442"/>
      <c r="G927" s="442"/>
      <c r="H927" s="442"/>
      <c r="I927" s="442"/>
      <c r="J927" s="442"/>
      <c r="K927" s="442"/>
      <c r="L927" s="442"/>
      <c r="M927" s="442"/>
      <c r="N927" s="442"/>
      <c r="O927" s="442"/>
      <c r="P927" s="442"/>
      <c r="Q927" s="442"/>
      <c r="R927" s="442"/>
      <c r="S927" s="442"/>
      <c r="T927" s="442"/>
      <c r="U927" s="442"/>
      <c r="V927" s="442"/>
      <c r="W927" s="28">
        <v>6200</v>
      </c>
      <c r="X927" s="29">
        <v>3</v>
      </c>
      <c r="Y927" s="41">
        <v>0</v>
      </c>
      <c r="Z927" s="28">
        <v>6200</v>
      </c>
    </row>
    <row r="928" spans="1:26" ht="11.25" customHeight="1" outlineLevel="1" collapsed="1">
      <c r="A928" s="440">
        <v>4</v>
      </c>
      <c r="B928" s="440"/>
      <c r="C928" s="440"/>
      <c r="D928" s="440"/>
      <c r="E928" s="440"/>
      <c r="F928" s="440"/>
      <c r="G928" s="440"/>
      <c r="H928" s="440"/>
      <c r="I928" s="440"/>
      <c r="J928" s="440"/>
      <c r="K928" s="440"/>
      <c r="L928" s="440"/>
      <c r="M928" s="440"/>
      <c r="N928" s="440"/>
      <c r="O928" s="440"/>
      <c r="P928" s="440"/>
      <c r="Q928" s="440"/>
      <c r="R928" s="440"/>
      <c r="S928" s="440"/>
      <c r="T928" s="440"/>
      <c r="U928" s="440"/>
      <c r="V928" s="440"/>
      <c r="W928" s="30">
        <v>6200</v>
      </c>
      <c r="X928" s="31">
        <v>3</v>
      </c>
      <c r="Y928" s="42">
        <v>0</v>
      </c>
      <c r="Z928" s="30">
        <v>6200</v>
      </c>
    </row>
    <row r="929" spans="1:26" s="1" customFormat="1" ht="11.25" hidden="1" customHeight="1" outlineLevel="2">
      <c r="A929" s="441"/>
      <c r="B929" s="441"/>
      <c r="C929" s="441"/>
      <c r="D929" s="441"/>
      <c r="E929" s="441"/>
      <c r="F929" s="441"/>
      <c r="G929" s="441"/>
      <c r="H929" s="441"/>
      <c r="I929" s="441"/>
      <c r="J929" s="441"/>
      <c r="K929" s="441"/>
      <c r="L929" s="441"/>
      <c r="M929" s="441"/>
      <c r="N929" s="441"/>
      <c r="O929" s="441"/>
      <c r="P929" s="441"/>
      <c r="Q929" s="441"/>
      <c r="R929" s="441"/>
      <c r="S929" s="441"/>
      <c r="T929" s="441"/>
      <c r="U929" s="441"/>
      <c r="V929" s="441"/>
      <c r="W929" s="32">
        <v>6200</v>
      </c>
      <c r="X929" s="33">
        <v>3</v>
      </c>
      <c r="Y929" s="43">
        <v>0</v>
      </c>
      <c r="Z929" s="32">
        <v>6200</v>
      </c>
    </row>
    <row r="930" spans="1:26" s="1" customFormat="1" ht="11.25" hidden="1" customHeight="1" outlineLevel="3">
      <c r="A930" s="434" t="s">
        <v>508</v>
      </c>
      <c r="B930" s="434"/>
      <c r="C930" s="434"/>
      <c r="D930" s="434"/>
      <c r="E930" s="434"/>
      <c r="F930" s="434"/>
      <c r="G930" s="434"/>
      <c r="H930" s="434"/>
      <c r="I930" s="434"/>
      <c r="J930" s="434"/>
      <c r="K930" s="434"/>
      <c r="L930" s="434"/>
      <c r="M930" s="434"/>
      <c r="N930" s="434"/>
      <c r="O930" s="434"/>
      <c r="P930" s="434"/>
      <c r="Q930" s="434"/>
      <c r="R930" s="434"/>
      <c r="S930" s="434"/>
      <c r="T930" s="434"/>
      <c r="U930" s="434"/>
      <c r="V930" s="434"/>
      <c r="W930" s="34">
        <v>6200</v>
      </c>
      <c r="X930" s="35">
        <v>3</v>
      </c>
      <c r="Y930" s="44">
        <v>0</v>
      </c>
      <c r="Z930" s="34">
        <v>6200</v>
      </c>
    </row>
    <row r="931" spans="1:26" s="1" customFormat="1" ht="11.25" hidden="1" customHeight="1" outlineLevel="4">
      <c r="A931" s="435" t="s">
        <v>489</v>
      </c>
      <c r="B931" s="435"/>
      <c r="C931" s="435"/>
      <c r="D931" s="435"/>
      <c r="E931" s="435"/>
      <c r="F931" s="435"/>
      <c r="G931" s="435"/>
      <c r="H931" s="435"/>
      <c r="I931" s="435"/>
      <c r="J931" s="435"/>
      <c r="K931" s="435"/>
      <c r="L931" s="435"/>
      <c r="M931" s="435"/>
      <c r="N931" s="435"/>
      <c r="O931" s="435"/>
      <c r="P931" s="435"/>
      <c r="Q931" s="435"/>
      <c r="R931" s="435"/>
      <c r="S931" s="435"/>
      <c r="T931" s="435"/>
      <c r="U931" s="435"/>
      <c r="V931" s="435"/>
      <c r="W931" s="34">
        <v>6200</v>
      </c>
      <c r="X931" s="35">
        <v>3</v>
      </c>
      <c r="Y931" s="44">
        <v>0</v>
      </c>
      <c r="Z931" s="34">
        <v>6200</v>
      </c>
    </row>
    <row r="932" spans="1:26" s="1" customFormat="1" ht="11.25" hidden="1" customHeight="1" outlineLevel="5">
      <c r="A932" s="436">
        <v>559</v>
      </c>
      <c r="B932" s="436"/>
      <c r="C932" s="437" t="s">
        <v>1433</v>
      </c>
      <c r="D932" s="437"/>
      <c r="E932" s="437"/>
      <c r="F932" s="437"/>
      <c r="G932" s="437"/>
      <c r="H932" s="437"/>
      <c r="I932" s="45"/>
      <c r="J932" s="46"/>
      <c r="K932" s="46"/>
      <c r="L932" s="47"/>
      <c r="M932" s="36" t="s">
        <v>1434</v>
      </c>
      <c r="N932" s="37">
        <v>5</v>
      </c>
      <c r="O932" s="45"/>
      <c r="P932" s="46"/>
      <c r="Q932" s="47"/>
      <c r="R932" s="38" t="s">
        <v>1435</v>
      </c>
      <c r="S932" s="38"/>
      <c r="T932" s="48"/>
      <c r="U932" s="49"/>
      <c r="V932" s="49" t="s">
        <v>1100</v>
      </c>
      <c r="W932" s="34">
        <v>2800</v>
      </c>
      <c r="X932" s="35">
        <v>1</v>
      </c>
      <c r="Y932" s="44">
        <v>0</v>
      </c>
      <c r="Z932" s="34">
        <v>2800</v>
      </c>
    </row>
    <row r="933" spans="1:26" s="1" customFormat="1" ht="11.25" hidden="1" customHeight="1" outlineLevel="5">
      <c r="A933" s="436">
        <v>560</v>
      </c>
      <c r="B933" s="436"/>
      <c r="C933" s="437" t="s">
        <v>1436</v>
      </c>
      <c r="D933" s="437"/>
      <c r="E933" s="437"/>
      <c r="F933" s="437"/>
      <c r="G933" s="437"/>
      <c r="H933" s="437"/>
      <c r="I933" s="437" t="s">
        <v>1437</v>
      </c>
      <c r="J933" s="437"/>
      <c r="K933" s="437"/>
      <c r="L933" s="437"/>
      <c r="M933" s="36" t="s">
        <v>1438</v>
      </c>
      <c r="N933" s="37">
        <v>3</v>
      </c>
      <c r="O933" s="45"/>
      <c r="P933" s="46"/>
      <c r="Q933" s="47"/>
      <c r="R933" s="38" t="s">
        <v>1439</v>
      </c>
      <c r="S933" s="38"/>
      <c r="T933" s="48"/>
      <c r="U933" s="49"/>
      <c r="V933" s="49" t="s">
        <v>1100</v>
      </c>
      <c r="W933" s="34">
        <v>1200</v>
      </c>
      <c r="X933" s="35">
        <v>1</v>
      </c>
      <c r="Y933" s="44">
        <v>0</v>
      </c>
      <c r="Z933" s="34">
        <v>1200</v>
      </c>
    </row>
    <row r="934" spans="1:26" s="1" customFormat="1" ht="11.25" hidden="1" customHeight="1" outlineLevel="5">
      <c r="A934" s="436">
        <v>561</v>
      </c>
      <c r="B934" s="436"/>
      <c r="C934" s="437" t="s">
        <v>1440</v>
      </c>
      <c r="D934" s="437"/>
      <c r="E934" s="437"/>
      <c r="F934" s="437"/>
      <c r="G934" s="437"/>
      <c r="H934" s="437"/>
      <c r="I934" s="437" t="s">
        <v>1441</v>
      </c>
      <c r="J934" s="437"/>
      <c r="K934" s="437"/>
      <c r="L934" s="437"/>
      <c r="M934" s="36" t="s">
        <v>1438</v>
      </c>
      <c r="N934" s="37">
        <v>3</v>
      </c>
      <c r="O934" s="45"/>
      <c r="P934" s="46"/>
      <c r="Q934" s="47"/>
      <c r="R934" s="38" t="s">
        <v>1439</v>
      </c>
      <c r="S934" s="38"/>
      <c r="T934" s="48"/>
      <c r="U934" s="49"/>
      <c r="V934" s="49" t="s">
        <v>1100</v>
      </c>
      <c r="W934" s="34">
        <v>2200</v>
      </c>
      <c r="X934" s="35">
        <v>1</v>
      </c>
      <c r="Y934" s="44">
        <v>0</v>
      </c>
      <c r="Z934" s="34">
        <v>2200</v>
      </c>
    </row>
    <row r="935" spans="1:26" ht="12.75" customHeight="1" collapsed="1">
      <c r="A935" s="444" t="s">
        <v>1442</v>
      </c>
      <c r="B935" s="444"/>
      <c r="C935" s="444"/>
      <c r="D935" s="444"/>
      <c r="E935" s="444"/>
      <c r="F935" s="444"/>
      <c r="G935" s="444"/>
      <c r="H935" s="444"/>
      <c r="I935" s="444"/>
      <c r="J935" s="444"/>
      <c r="K935" s="444"/>
      <c r="L935" s="444"/>
      <c r="M935" s="444"/>
      <c r="N935" s="444"/>
      <c r="O935" s="444"/>
      <c r="P935" s="444"/>
      <c r="Q935" s="444"/>
      <c r="R935" s="444"/>
      <c r="S935" s="444"/>
      <c r="T935" s="444"/>
      <c r="U935" s="444"/>
      <c r="V935" s="444"/>
      <c r="W935" s="54">
        <v>21600339.620000001</v>
      </c>
      <c r="X935" s="55">
        <v>6669</v>
      </c>
      <c r="Y935" s="54">
        <v>10508922.890000001</v>
      </c>
      <c r="Z935" s="54">
        <v>11091416.73</v>
      </c>
    </row>
    <row r="936" spans="1:26" s="1" customFormat="1" ht="10" customHeight="1"/>
    <row r="937" spans="1:26" ht="11.25" customHeight="1"/>
    <row r="938" spans="1:26" ht="11.25" customHeight="1"/>
    <row r="939" spans="1:26" ht="11.25" customHeight="1">
      <c r="A939" s="25" t="s">
        <v>1443</v>
      </c>
      <c r="B939" s="25"/>
      <c r="C939" s="25"/>
      <c r="D939" s="25"/>
      <c r="E939" s="26"/>
      <c r="F939" s="26"/>
      <c r="H939" s="26"/>
      <c r="I939" s="26"/>
      <c r="J939" s="26"/>
      <c r="L939" s="26"/>
      <c r="M939" s="26"/>
      <c r="N939" s="26"/>
      <c r="O939" s="26"/>
    </row>
    <row r="940" spans="1:26" ht="11.25" customHeight="1">
      <c r="E940" s="27" t="s">
        <v>1444</v>
      </c>
      <c r="F940" s="27"/>
      <c r="H940" s="27" t="s">
        <v>2</v>
      </c>
      <c r="I940" s="27"/>
      <c r="J940" s="27"/>
      <c r="L940" s="27" t="s">
        <v>3</v>
      </c>
      <c r="M940" s="27"/>
      <c r="N940" s="27"/>
      <c r="O940" s="27"/>
    </row>
    <row r="941" spans="1:26" ht="11.25" customHeight="1"/>
  </sheetData>
  <mergeCells count="2083">
    <mergeCell ref="A935:V935"/>
    <mergeCell ref="A933:B933"/>
    <mergeCell ref="C933:H933"/>
    <mergeCell ref="I933:L933"/>
    <mergeCell ref="A934:B934"/>
    <mergeCell ref="C934:H934"/>
    <mergeCell ref="I934:L934"/>
    <mergeCell ref="A928:V928"/>
    <mergeCell ref="A929:V929"/>
    <mergeCell ref="A930:V930"/>
    <mergeCell ref="A931:V931"/>
    <mergeCell ref="A932:B932"/>
    <mergeCell ref="C932:H932"/>
    <mergeCell ref="A924:V924"/>
    <mergeCell ref="A925:V925"/>
    <mergeCell ref="A926:B926"/>
    <mergeCell ref="C926:H926"/>
    <mergeCell ref="I926:L926"/>
    <mergeCell ref="A927:V927"/>
    <mergeCell ref="A921:B921"/>
    <mergeCell ref="C921:H921"/>
    <mergeCell ref="A922:B922"/>
    <mergeCell ref="C922:H922"/>
    <mergeCell ref="I922:L922"/>
    <mergeCell ref="A923:B923"/>
    <mergeCell ref="C923:H923"/>
    <mergeCell ref="I923:L923"/>
    <mergeCell ref="A916:V916"/>
    <mergeCell ref="A917:V917"/>
    <mergeCell ref="A918:B918"/>
    <mergeCell ref="C918:H918"/>
    <mergeCell ref="A919:V919"/>
    <mergeCell ref="A920:V920"/>
    <mergeCell ref="A913:B913"/>
    <mergeCell ref="C913:H913"/>
    <mergeCell ref="A914:B914"/>
    <mergeCell ref="C914:H914"/>
    <mergeCell ref="A915:B915"/>
    <mergeCell ref="C915:H915"/>
    <mergeCell ref="A909:B909"/>
    <mergeCell ref="C909:H909"/>
    <mergeCell ref="I909:L909"/>
    <mergeCell ref="A910:V910"/>
    <mergeCell ref="A911:V911"/>
    <mergeCell ref="A912:B912"/>
    <mergeCell ref="C912:H912"/>
    <mergeCell ref="A907:B907"/>
    <mergeCell ref="C907:H907"/>
    <mergeCell ref="I907:L907"/>
    <mergeCell ref="A908:B908"/>
    <mergeCell ref="C908:H908"/>
    <mergeCell ref="I908:L908"/>
    <mergeCell ref="A905:B905"/>
    <mergeCell ref="C905:H905"/>
    <mergeCell ref="I905:L905"/>
    <mergeCell ref="A906:B906"/>
    <mergeCell ref="C906:H906"/>
    <mergeCell ref="I906:L906"/>
    <mergeCell ref="A903:B903"/>
    <mergeCell ref="C903:H903"/>
    <mergeCell ref="I903:L903"/>
    <mergeCell ref="A904:B904"/>
    <mergeCell ref="C904:H904"/>
    <mergeCell ref="I904:L904"/>
    <mergeCell ref="A901:B901"/>
    <mergeCell ref="C901:H901"/>
    <mergeCell ref="I901:L901"/>
    <mergeCell ref="A902:B902"/>
    <mergeCell ref="C902:H902"/>
    <mergeCell ref="I902:L902"/>
    <mergeCell ref="A899:B899"/>
    <mergeCell ref="C899:H899"/>
    <mergeCell ref="I899:L899"/>
    <mergeCell ref="A900:B900"/>
    <mergeCell ref="C900:H900"/>
    <mergeCell ref="I900:L900"/>
    <mergeCell ref="A897:B897"/>
    <mergeCell ref="C897:H897"/>
    <mergeCell ref="I897:L897"/>
    <mergeCell ref="A898:B898"/>
    <mergeCell ref="C898:H898"/>
    <mergeCell ref="I898:L898"/>
    <mergeCell ref="A895:B895"/>
    <mergeCell ref="C895:H895"/>
    <mergeCell ref="I895:L895"/>
    <mergeCell ref="A896:B896"/>
    <mergeCell ref="C896:H896"/>
    <mergeCell ref="I896:L896"/>
    <mergeCell ref="A893:B893"/>
    <mergeCell ref="C893:H893"/>
    <mergeCell ref="I893:L893"/>
    <mergeCell ref="A894:B894"/>
    <mergeCell ref="C894:H894"/>
    <mergeCell ref="I894:L894"/>
    <mergeCell ref="A891:B891"/>
    <mergeCell ref="C891:H891"/>
    <mergeCell ref="I891:L891"/>
    <mergeCell ref="A892:B892"/>
    <mergeCell ref="C892:H892"/>
    <mergeCell ref="I892:L892"/>
    <mergeCell ref="A889:B889"/>
    <mergeCell ref="C889:H889"/>
    <mergeCell ref="I889:L889"/>
    <mergeCell ref="A890:B890"/>
    <mergeCell ref="C890:H890"/>
    <mergeCell ref="I890:L890"/>
    <mergeCell ref="A886:B886"/>
    <mergeCell ref="C886:H886"/>
    <mergeCell ref="A887:B887"/>
    <mergeCell ref="C887:H887"/>
    <mergeCell ref="I887:L887"/>
    <mergeCell ref="A888:B888"/>
    <mergeCell ref="C888:H888"/>
    <mergeCell ref="I888:L888"/>
    <mergeCell ref="A883:B883"/>
    <mergeCell ref="C883:H883"/>
    <mergeCell ref="A884:B884"/>
    <mergeCell ref="C884:H884"/>
    <mergeCell ref="A885:B885"/>
    <mergeCell ref="C885:H885"/>
    <mergeCell ref="A880:B880"/>
    <mergeCell ref="C880:H880"/>
    <mergeCell ref="A881:B881"/>
    <mergeCell ref="C881:H881"/>
    <mergeCell ref="A882:B882"/>
    <mergeCell ref="C882:H882"/>
    <mergeCell ref="A877:B877"/>
    <mergeCell ref="C877:H877"/>
    <mergeCell ref="A878:B878"/>
    <mergeCell ref="C878:H878"/>
    <mergeCell ref="A879:B879"/>
    <mergeCell ref="C879:H879"/>
    <mergeCell ref="A874:B874"/>
    <mergeCell ref="C874:H874"/>
    <mergeCell ref="A875:B875"/>
    <mergeCell ref="C875:H875"/>
    <mergeCell ref="A876:B876"/>
    <mergeCell ref="C876:H876"/>
    <mergeCell ref="A871:B871"/>
    <mergeCell ref="C871:H871"/>
    <mergeCell ref="A872:B872"/>
    <mergeCell ref="C872:H872"/>
    <mergeCell ref="A873:B873"/>
    <mergeCell ref="C873:H873"/>
    <mergeCell ref="A868:B868"/>
    <mergeCell ref="C868:H868"/>
    <mergeCell ref="A869:B869"/>
    <mergeCell ref="C869:H869"/>
    <mergeCell ref="A870:B870"/>
    <mergeCell ref="C870:H870"/>
    <mergeCell ref="A865:B865"/>
    <mergeCell ref="C865:H865"/>
    <mergeCell ref="A866:B866"/>
    <mergeCell ref="C866:H866"/>
    <mergeCell ref="A867:B867"/>
    <mergeCell ref="C867:H867"/>
    <mergeCell ref="A862:B862"/>
    <mergeCell ref="C862:H862"/>
    <mergeCell ref="A863:B863"/>
    <mergeCell ref="C863:H863"/>
    <mergeCell ref="A864:B864"/>
    <mergeCell ref="C864:H864"/>
    <mergeCell ref="A859:B859"/>
    <mergeCell ref="C859:H859"/>
    <mergeCell ref="A860:B860"/>
    <mergeCell ref="C860:H860"/>
    <mergeCell ref="A861:B861"/>
    <mergeCell ref="C861:H861"/>
    <mergeCell ref="A856:B856"/>
    <mergeCell ref="C856:H856"/>
    <mergeCell ref="A857:B857"/>
    <mergeCell ref="C857:H857"/>
    <mergeCell ref="A858:B858"/>
    <mergeCell ref="C858:H858"/>
    <mergeCell ref="A853:B853"/>
    <mergeCell ref="C853:H853"/>
    <mergeCell ref="A854:B854"/>
    <mergeCell ref="C854:H854"/>
    <mergeCell ref="A855:B855"/>
    <mergeCell ref="C855:H855"/>
    <mergeCell ref="A850:B850"/>
    <mergeCell ref="C850:H850"/>
    <mergeCell ref="A851:B851"/>
    <mergeCell ref="C851:H851"/>
    <mergeCell ref="A852:B852"/>
    <mergeCell ref="C852:H852"/>
    <mergeCell ref="A847:B847"/>
    <mergeCell ref="C847:H847"/>
    <mergeCell ref="A848:B848"/>
    <mergeCell ref="C848:H848"/>
    <mergeCell ref="A849:B849"/>
    <mergeCell ref="C849:H849"/>
    <mergeCell ref="A844:B844"/>
    <mergeCell ref="C844:H844"/>
    <mergeCell ref="A845:B845"/>
    <mergeCell ref="C845:H845"/>
    <mergeCell ref="A846:B846"/>
    <mergeCell ref="C846:H846"/>
    <mergeCell ref="A841:B841"/>
    <mergeCell ref="C841:H841"/>
    <mergeCell ref="A842:B842"/>
    <mergeCell ref="C842:H842"/>
    <mergeCell ref="A843:B843"/>
    <mergeCell ref="C843:H843"/>
    <mergeCell ref="A838:B838"/>
    <mergeCell ref="C838:H838"/>
    <mergeCell ref="A839:B839"/>
    <mergeCell ref="C839:H839"/>
    <mergeCell ref="A840:B840"/>
    <mergeCell ref="C840:H840"/>
    <mergeCell ref="A835:B835"/>
    <mergeCell ref="C835:H835"/>
    <mergeCell ref="A836:B836"/>
    <mergeCell ref="C836:H836"/>
    <mergeCell ref="A837:B837"/>
    <mergeCell ref="C837:H837"/>
    <mergeCell ref="A832:B832"/>
    <mergeCell ref="C832:H832"/>
    <mergeCell ref="A833:B833"/>
    <mergeCell ref="C833:H833"/>
    <mergeCell ref="A834:B834"/>
    <mergeCell ref="C834:H834"/>
    <mergeCell ref="A829:B829"/>
    <mergeCell ref="C829:H829"/>
    <mergeCell ref="A830:B830"/>
    <mergeCell ref="C830:H830"/>
    <mergeCell ref="A831:B831"/>
    <mergeCell ref="C831:H831"/>
    <mergeCell ref="A826:B826"/>
    <mergeCell ref="C826:H826"/>
    <mergeCell ref="A827:B827"/>
    <mergeCell ref="C827:H827"/>
    <mergeCell ref="A828:B828"/>
    <mergeCell ref="C828:H828"/>
    <mergeCell ref="A823:B823"/>
    <mergeCell ref="C823:H823"/>
    <mergeCell ref="A824:B824"/>
    <mergeCell ref="C824:H824"/>
    <mergeCell ref="A825:B825"/>
    <mergeCell ref="C825:H825"/>
    <mergeCell ref="A820:B820"/>
    <mergeCell ref="C820:H820"/>
    <mergeCell ref="A821:B821"/>
    <mergeCell ref="C821:H821"/>
    <mergeCell ref="A822:B822"/>
    <mergeCell ref="C822:H822"/>
    <mergeCell ref="A817:B817"/>
    <mergeCell ref="C817:H817"/>
    <mergeCell ref="A818:B818"/>
    <mergeCell ref="C818:H818"/>
    <mergeCell ref="A819:B819"/>
    <mergeCell ref="C819:H819"/>
    <mergeCell ref="A814:B814"/>
    <mergeCell ref="C814:H814"/>
    <mergeCell ref="A815:B815"/>
    <mergeCell ref="C815:H815"/>
    <mergeCell ref="A816:B816"/>
    <mergeCell ref="C816:H816"/>
    <mergeCell ref="A811:B811"/>
    <mergeCell ref="C811:H811"/>
    <mergeCell ref="A812:B812"/>
    <mergeCell ref="C812:H812"/>
    <mergeCell ref="A813:B813"/>
    <mergeCell ref="C813:H813"/>
    <mergeCell ref="A808:B808"/>
    <mergeCell ref="C808:H808"/>
    <mergeCell ref="A809:B809"/>
    <mergeCell ref="C809:H809"/>
    <mergeCell ref="A810:B810"/>
    <mergeCell ref="C810:H810"/>
    <mergeCell ref="A805:B805"/>
    <mergeCell ref="C805:H805"/>
    <mergeCell ref="A806:B806"/>
    <mergeCell ref="C806:H806"/>
    <mergeCell ref="A807:B807"/>
    <mergeCell ref="C807:H807"/>
    <mergeCell ref="A802:B802"/>
    <mergeCell ref="C802:H802"/>
    <mergeCell ref="A803:B803"/>
    <mergeCell ref="C803:H803"/>
    <mergeCell ref="A804:B804"/>
    <mergeCell ref="C804:H804"/>
    <mergeCell ref="A799:B799"/>
    <mergeCell ref="C799:H799"/>
    <mergeCell ref="A800:B800"/>
    <mergeCell ref="C800:H800"/>
    <mergeCell ref="A801:B801"/>
    <mergeCell ref="C801:H801"/>
    <mergeCell ref="A796:B796"/>
    <mergeCell ref="C796:H796"/>
    <mergeCell ref="A797:B797"/>
    <mergeCell ref="C797:H797"/>
    <mergeCell ref="A798:B798"/>
    <mergeCell ref="C798:H798"/>
    <mergeCell ref="A793:B793"/>
    <mergeCell ref="C793:H793"/>
    <mergeCell ref="A794:B794"/>
    <mergeCell ref="C794:H794"/>
    <mergeCell ref="A795:B795"/>
    <mergeCell ref="C795:H795"/>
    <mergeCell ref="A790:B790"/>
    <mergeCell ref="C790:H790"/>
    <mergeCell ref="A791:B791"/>
    <mergeCell ref="C791:H791"/>
    <mergeCell ref="A792:B792"/>
    <mergeCell ref="C792:H792"/>
    <mergeCell ref="A787:B787"/>
    <mergeCell ref="C787:H787"/>
    <mergeCell ref="A788:B788"/>
    <mergeCell ref="C788:H788"/>
    <mergeCell ref="A789:B789"/>
    <mergeCell ref="C789:H789"/>
    <mergeCell ref="A784:B784"/>
    <mergeCell ref="C784:H784"/>
    <mergeCell ref="A785:B785"/>
    <mergeCell ref="C785:H785"/>
    <mergeCell ref="A786:B786"/>
    <mergeCell ref="C786:H786"/>
    <mergeCell ref="A780:V780"/>
    <mergeCell ref="A781:V781"/>
    <mergeCell ref="A782:B782"/>
    <mergeCell ref="C782:H782"/>
    <mergeCell ref="A783:B783"/>
    <mergeCell ref="C783:H783"/>
    <mergeCell ref="A776:B776"/>
    <mergeCell ref="C776:H776"/>
    <mergeCell ref="A777:V777"/>
    <mergeCell ref="A778:V778"/>
    <mergeCell ref="A779:B779"/>
    <mergeCell ref="C779:H779"/>
    <mergeCell ref="I779:L779"/>
    <mergeCell ref="A773:B773"/>
    <mergeCell ref="C773:H773"/>
    <mergeCell ref="A774:B774"/>
    <mergeCell ref="C774:H774"/>
    <mergeCell ref="A775:B775"/>
    <mergeCell ref="C775:H775"/>
    <mergeCell ref="A769:B769"/>
    <mergeCell ref="C769:H769"/>
    <mergeCell ref="I769:L769"/>
    <mergeCell ref="A770:V770"/>
    <mergeCell ref="A771:V771"/>
    <mergeCell ref="A772:B772"/>
    <mergeCell ref="C772:H772"/>
    <mergeCell ref="A766:B766"/>
    <mergeCell ref="C766:H766"/>
    <mergeCell ref="A767:B767"/>
    <mergeCell ref="C767:H767"/>
    <mergeCell ref="A768:B768"/>
    <mergeCell ref="C768:H768"/>
    <mergeCell ref="A763:B763"/>
    <mergeCell ref="C763:H763"/>
    <mergeCell ref="A764:B764"/>
    <mergeCell ref="C764:H764"/>
    <mergeCell ref="A765:B765"/>
    <mergeCell ref="C765:H765"/>
    <mergeCell ref="A760:B760"/>
    <mergeCell ref="C760:H760"/>
    <mergeCell ref="A761:B761"/>
    <mergeCell ref="C761:H761"/>
    <mergeCell ref="A762:B762"/>
    <mergeCell ref="C762:H762"/>
    <mergeCell ref="A757:B757"/>
    <mergeCell ref="C757:H757"/>
    <mergeCell ref="A758:B758"/>
    <mergeCell ref="C758:H758"/>
    <mergeCell ref="A759:B759"/>
    <mergeCell ref="C759:H759"/>
    <mergeCell ref="A754:B754"/>
    <mergeCell ref="C754:H754"/>
    <mergeCell ref="A755:B755"/>
    <mergeCell ref="C755:H755"/>
    <mergeCell ref="A756:B756"/>
    <mergeCell ref="C756:H756"/>
    <mergeCell ref="A750:V750"/>
    <mergeCell ref="A751:V751"/>
    <mergeCell ref="A752:B752"/>
    <mergeCell ref="C752:H752"/>
    <mergeCell ref="A753:B753"/>
    <mergeCell ref="C753:H753"/>
    <mergeCell ref="A745:V745"/>
    <mergeCell ref="A746:B746"/>
    <mergeCell ref="C746:H746"/>
    <mergeCell ref="A747:V747"/>
    <mergeCell ref="A748:V748"/>
    <mergeCell ref="A749:B749"/>
    <mergeCell ref="C749:H749"/>
    <mergeCell ref="A741:V741"/>
    <mergeCell ref="A742:V742"/>
    <mergeCell ref="A743:B743"/>
    <mergeCell ref="C743:H743"/>
    <mergeCell ref="I743:L743"/>
    <mergeCell ref="A744:V744"/>
    <mergeCell ref="A738:B738"/>
    <mergeCell ref="C738:H738"/>
    <mergeCell ref="A739:B739"/>
    <mergeCell ref="C739:H739"/>
    <mergeCell ref="A740:B740"/>
    <mergeCell ref="C740:H740"/>
    <mergeCell ref="A734:B734"/>
    <mergeCell ref="C734:H734"/>
    <mergeCell ref="I734:L734"/>
    <mergeCell ref="A735:V735"/>
    <mergeCell ref="A736:V736"/>
    <mergeCell ref="A737:B737"/>
    <mergeCell ref="C737:H737"/>
    <mergeCell ref="A731:B731"/>
    <mergeCell ref="C731:H731"/>
    <mergeCell ref="A732:B732"/>
    <mergeCell ref="C732:H732"/>
    <mergeCell ref="I732:L732"/>
    <mergeCell ref="A733:B733"/>
    <mergeCell ref="C733:H733"/>
    <mergeCell ref="I733:L733"/>
    <mergeCell ref="A727:V727"/>
    <mergeCell ref="A728:V728"/>
    <mergeCell ref="A729:B729"/>
    <mergeCell ref="C729:H729"/>
    <mergeCell ref="A730:B730"/>
    <mergeCell ref="C730:H730"/>
    <mergeCell ref="A725:B725"/>
    <mergeCell ref="C725:H725"/>
    <mergeCell ref="I725:L725"/>
    <mergeCell ref="A726:B726"/>
    <mergeCell ref="C726:H726"/>
    <mergeCell ref="I726:L726"/>
    <mergeCell ref="A720:V720"/>
    <mergeCell ref="A721:V721"/>
    <mergeCell ref="A722:B722"/>
    <mergeCell ref="C722:H722"/>
    <mergeCell ref="A723:V723"/>
    <mergeCell ref="A724:V724"/>
    <mergeCell ref="A718:B718"/>
    <mergeCell ref="C718:H718"/>
    <mergeCell ref="I718:L718"/>
    <mergeCell ref="A719:B719"/>
    <mergeCell ref="C719:H719"/>
    <mergeCell ref="I719:L719"/>
    <mergeCell ref="A715:B715"/>
    <mergeCell ref="C715:H715"/>
    <mergeCell ref="A716:B716"/>
    <mergeCell ref="C716:H716"/>
    <mergeCell ref="I716:L716"/>
    <mergeCell ref="A717:B717"/>
    <mergeCell ref="C717:H717"/>
    <mergeCell ref="I717:L717"/>
    <mergeCell ref="A712:B712"/>
    <mergeCell ref="C712:H712"/>
    <mergeCell ref="A713:B713"/>
    <mergeCell ref="C713:H713"/>
    <mergeCell ref="A714:B714"/>
    <mergeCell ref="C714:H714"/>
    <mergeCell ref="A709:B709"/>
    <mergeCell ref="C709:H709"/>
    <mergeCell ref="A710:B710"/>
    <mergeCell ref="C710:H710"/>
    <mergeCell ref="A711:B711"/>
    <mergeCell ref="C711:H711"/>
    <mergeCell ref="A706:B706"/>
    <mergeCell ref="C706:H706"/>
    <mergeCell ref="A707:B707"/>
    <mergeCell ref="C707:H707"/>
    <mergeCell ref="A708:B708"/>
    <mergeCell ref="C708:H708"/>
    <mergeCell ref="A703:B703"/>
    <mergeCell ref="C703:H703"/>
    <mergeCell ref="A704:B704"/>
    <mergeCell ref="C704:H704"/>
    <mergeCell ref="A705:B705"/>
    <mergeCell ref="C705:H705"/>
    <mergeCell ref="A700:B700"/>
    <mergeCell ref="C700:H700"/>
    <mergeCell ref="A701:B701"/>
    <mergeCell ref="C701:H701"/>
    <mergeCell ref="A702:B702"/>
    <mergeCell ref="C702:H702"/>
    <mergeCell ref="A696:V696"/>
    <mergeCell ref="A697:V697"/>
    <mergeCell ref="A698:B698"/>
    <mergeCell ref="C698:H698"/>
    <mergeCell ref="A699:B699"/>
    <mergeCell ref="C699:H699"/>
    <mergeCell ref="A692:B692"/>
    <mergeCell ref="C692:H692"/>
    <mergeCell ref="A693:V693"/>
    <mergeCell ref="A694:V694"/>
    <mergeCell ref="A695:B695"/>
    <mergeCell ref="C695:H695"/>
    <mergeCell ref="I695:L695"/>
    <mergeCell ref="A687:V687"/>
    <mergeCell ref="A688:V688"/>
    <mergeCell ref="A689:B689"/>
    <mergeCell ref="C689:H689"/>
    <mergeCell ref="A690:V690"/>
    <mergeCell ref="A691:V691"/>
    <mergeCell ref="A684:B684"/>
    <mergeCell ref="C684:H684"/>
    <mergeCell ref="A685:B685"/>
    <mergeCell ref="C685:H685"/>
    <mergeCell ref="A686:B686"/>
    <mergeCell ref="C686:H686"/>
    <mergeCell ref="A680:B680"/>
    <mergeCell ref="C680:H680"/>
    <mergeCell ref="A681:V681"/>
    <mergeCell ref="A682:V682"/>
    <mergeCell ref="A683:B683"/>
    <mergeCell ref="C683:H683"/>
    <mergeCell ref="A677:B677"/>
    <mergeCell ref="C677:H677"/>
    <mergeCell ref="A678:B678"/>
    <mergeCell ref="C678:H678"/>
    <mergeCell ref="A679:B679"/>
    <mergeCell ref="C679:H679"/>
    <mergeCell ref="A673:B673"/>
    <mergeCell ref="C673:H673"/>
    <mergeCell ref="A674:B674"/>
    <mergeCell ref="C674:H674"/>
    <mergeCell ref="A675:V675"/>
    <mergeCell ref="A676:V676"/>
    <mergeCell ref="A669:B669"/>
    <mergeCell ref="C669:H669"/>
    <mergeCell ref="I669:L669"/>
    <mergeCell ref="A670:V670"/>
    <mergeCell ref="A671:V671"/>
    <mergeCell ref="A672:B672"/>
    <mergeCell ref="C672:H672"/>
    <mergeCell ref="A664:V664"/>
    <mergeCell ref="A665:V665"/>
    <mergeCell ref="A666:V666"/>
    <mergeCell ref="A667:V667"/>
    <mergeCell ref="A668:B668"/>
    <mergeCell ref="C668:H668"/>
    <mergeCell ref="A660:V660"/>
    <mergeCell ref="A661:V661"/>
    <mergeCell ref="A662:B662"/>
    <mergeCell ref="C662:H662"/>
    <mergeCell ref="A663:B663"/>
    <mergeCell ref="C663:H663"/>
    <mergeCell ref="A656:B656"/>
    <mergeCell ref="C656:H656"/>
    <mergeCell ref="A657:V657"/>
    <mergeCell ref="A658:V658"/>
    <mergeCell ref="A659:B659"/>
    <mergeCell ref="C659:H659"/>
    <mergeCell ref="I652:L652"/>
    <mergeCell ref="A653:B653"/>
    <mergeCell ref="C653:H653"/>
    <mergeCell ref="I653:L653"/>
    <mergeCell ref="A654:V654"/>
    <mergeCell ref="A655:V655"/>
    <mergeCell ref="A650:B650"/>
    <mergeCell ref="C650:H650"/>
    <mergeCell ref="A651:B651"/>
    <mergeCell ref="C651:H651"/>
    <mergeCell ref="A652:B652"/>
    <mergeCell ref="C652:H652"/>
    <mergeCell ref="A645:V645"/>
    <mergeCell ref="A646:V646"/>
    <mergeCell ref="A647:B647"/>
    <mergeCell ref="C647:H647"/>
    <mergeCell ref="A648:V648"/>
    <mergeCell ref="A649:V649"/>
    <mergeCell ref="A642:B642"/>
    <mergeCell ref="C642:H642"/>
    <mergeCell ref="A643:B643"/>
    <mergeCell ref="C643:H643"/>
    <mergeCell ref="I643:L643"/>
    <mergeCell ref="A644:B644"/>
    <mergeCell ref="C644:H644"/>
    <mergeCell ref="I644:L644"/>
    <mergeCell ref="A638:B638"/>
    <mergeCell ref="C638:H638"/>
    <mergeCell ref="A639:B639"/>
    <mergeCell ref="C639:H639"/>
    <mergeCell ref="A640:V640"/>
    <mergeCell ref="A641:V641"/>
    <mergeCell ref="A633:V633"/>
    <mergeCell ref="A634:B634"/>
    <mergeCell ref="C634:H634"/>
    <mergeCell ref="A635:V635"/>
    <mergeCell ref="A636:V636"/>
    <mergeCell ref="A637:B637"/>
    <mergeCell ref="C637:H637"/>
    <mergeCell ref="A628:V628"/>
    <mergeCell ref="A629:V629"/>
    <mergeCell ref="A630:V630"/>
    <mergeCell ref="A631:B631"/>
    <mergeCell ref="C631:H631"/>
    <mergeCell ref="A632:V632"/>
    <mergeCell ref="A623:V623"/>
    <mergeCell ref="A624:V624"/>
    <mergeCell ref="A625:B625"/>
    <mergeCell ref="C625:H625"/>
    <mergeCell ref="A626:V626"/>
    <mergeCell ref="A627:V627"/>
    <mergeCell ref="A619:V619"/>
    <mergeCell ref="A620:V620"/>
    <mergeCell ref="A621:B621"/>
    <mergeCell ref="C621:H621"/>
    <mergeCell ref="I621:L621"/>
    <mergeCell ref="A622:B622"/>
    <mergeCell ref="C622:H622"/>
    <mergeCell ref="I622:L622"/>
    <mergeCell ref="A614:V614"/>
    <mergeCell ref="A615:B615"/>
    <mergeCell ref="C615:H615"/>
    <mergeCell ref="A616:V616"/>
    <mergeCell ref="A617:V617"/>
    <mergeCell ref="A618:B618"/>
    <mergeCell ref="C618:H618"/>
    <mergeCell ref="I618:L618"/>
    <mergeCell ref="A610:V610"/>
    <mergeCell ref="A611:V611"/>
    <mergeCell ref="A612:B612"/>
    <mergeCell ref="C612:H612"/>
    <mergeCell ref="I612:L612"/>
    <mergeCell ref="A613:V613"/>
    <mergeCell ref="I605:L605"/>
    <mergeCell ref="A606:V606"/>
    <mergeCell ref="A607:V607"/>
    <mergeCell ref="A608:B608"/>
    <mergeCell ref="C608:H608"/>
    <mergeCell ref="A609:B609"/>
    <mergeCell ref="C609:H609"/>
    <mergeCell ref="I609:L609"/>
    <mergeCell ref="A603:B603"/>
    <mergeCell ref="C603:H603"/>
    <mergeCell ref="A604:B604"/>
    <mergeCell ref="C604:H604"/>
    <mergeCell ref="A605:B605"/>
    <mergeCell ref="C605:H605"/>
    <mergeCell ref="A599:V599"/>
    <mergeCell ref="A600:V600"/>
    <mergeCell ref="A601:B601"/>
    <mergeCell ref="C601:H601"/>
    <mergeCell ref="A602:B602"/>
    <mergeCell ref="C602:H602"/>
    <mergeCell ref="A595:B595"/>
    <mergeCell ref="C595:H595"/>
    <mergeCell ref="I595:L595"/>
    <mergeCell ref="A596:V596"/>
    <mergeCell ref="A597:V597"/>
    <mergeCell ref="A598:B598"/>
    <mergeCell ref="C598:H598"/>
    <mergeCell ref="A591:V591"/>
    <mergeCell ref="A592:B592"/>
    <mergeCell ref="C592:H592"/>
    <mergeCell ref="A593:B593"/>
    <mergeCell ref="C593:H593"/>
    <mergeCell ref="A594:B594"/>
    <mergeCell ref="C594:H594"/>
    <mergeCell ref="A587:V587"/>
    <mergeCell ref="A588:V588"/>
    <mergeCell ref="A589:B589"/>
    <mergeCell ref="C589:H589"/>
    <mergeCell ref="I589:L589"/>
    <mergeCell ref="A590:V590"/>
    <mergeCell ref="A583:V583"/>
    <mergeCell ref="A584:V584"/>
    <mergeCell ref="A585:B585"/>
    <mergeCell ref="C585:H585"/>
    <mergeCell ref="A586:B586"/>
    <mergeCell ref="C586:H586"/>
    <mergeCell ref="I586:L586"/>
    <mergeCell ref="A579:V579"/>
    <mergeCell ref="A580:V580"/>
    <mergeCell ref="A581:B581"/>
    <mergeCell ref="C581:H581"/>
    <mergeCell ref="I581:L581"/>
    <mergeCell ref="A582:B582"/>
    <mergeCell ref="C582:H582"/>
    <mergeCell ref="I582:L582"/>
    <mergeCell ref="A575:B575"/>
    <mergeCell ref="C575:H575"/>
    <mergeCell ref="I575:L575"/>
    <mergeCell ref="A576:V576"/>
    <mergeCell ref="A577:V577"/>
    <mergeCell ref="A578:B578"/>
    <mergeCell ref="C578:H578"/>
    <mergeCell ref="I578:L578"/>
    <mergeCell ref="A573:B573"/>
    <mergeCell ref="C573:H573"/>
    <mergeCell ref="I573:L573"/>
    <mergeCell ref="A574:B574"/>
    <mergeCell ref="C574:H574"/>
    <mergeCell ref="I574:L574"/>
    <mergeCell ref="A570:B570"/>
    <mergeCell ref="C570:H570"/>
    <mergeCell ref="A571:B571"/>
    <mergeCell ref="C571:H571"/>
    <mergeCell ref="A572:B572"/>
    <mergeCell ref="C572:H572"/>
    <mergeCell ref="A567:B567"/>
    <mergeCell ref="C567:H567"/>
    <mergeCell ref="A568:B568"/>
    <mergeCell ref="C568:H568"/>
    <mergeCell ref="A569:B569"/>
    <mergeCell ref="C569:H569"/>
    <mergeCell ref="A564:B564"/>
    <mergeCell ref="C564:H564"/>
    <mergeCell ref="A565:B565"/>
    <mergeCell ref="C565:H565"/>
    <mergeCell ref="A566:B566"/>
    <mergeCell ref="C566:H566"/>
    <mergeCell ref="A560:V560"/>
    <mergeCell ref="A561:V561"/>
    <mergeCell ref="A562:B562"/>
    <mergeCell ref="C562:H562"/>
    <mergeCell ref="A563:B563"/>
    <mergeCell ref="C563:H563"/>
    <mergeCell ref="A558:B558"/>
    <mergeCell ref="C558:H558"/>
    <mergeCell ref="I558:L558"/>
    <mergeCell ref="A559:B559"/>
    <mergeCell ref="C559:H559"/>
    <mergeCell ref="I559:L559"/>
    <mergeCell ref="A553:V553"/>
    <mergeCell ref="A554:V554"/>
    <mergeCell ref="A555:B555"/>
    <mergeCell ref="C555:H555"/>
    <mergeCell ref="A556:V556"/>
    <mergeCell ref="A557:V557"/>
    <mergeCell ref="A549:B549"/>
    <mergeCell ref="C549:H549"/>
    <mergeCell ref="I549:L549"/>
    <mergeCell ref="A550:V550"/>
    <mergeCell ref="A551:V551"/>
    <mergeCell ref="A552:B552"/>
    <mergeCell ref="C552:H552"/>
    <mergeCell ref="A544:V544"/>
    <mergeCell ref="A545:V545"/>
    <mergeCell ref="A546:B546"/>
    <mergeCell ref="C546:H546"/>
    <mergeCell ref="A547:V547"/>
    <mergeCell ref="A548:V548"/>
    <mergeCell ref="A539:V539"/>
    <mergeCell ref="A540:V540"/>
    <mergeCell ref="A541:V541"/>
    <mergeCell ref="A542:B542"/>
    <mergeCell ref="C542:H542"/>
    <mergeCell ref="A543:B543"/>
    <mergeCell ref="C543:H543"/>
    <mergeCell ref="A535:V535"/>
    <mergeCell ref="A536:V536"/>
    <mergeCell ref="A537:B537"/>
    <mergeCell ref="C537:H537"/>
    <mergeCell ref="I537:L537"/>
    <mergeCell ref="A538:V538"/>
    <mergeCell ref="A532:B532"/>
    <mergeCell ref="C532:H532"/>
    <mergeCell ref="A533:B533"/>
    <mergeCell ref="C533:H533"/>
    <mergeCell ref="A534:B534"/>
    <mergeCell ref="C534:H534"/>
    <mergeCell ref="A527:V527"/>
    <mergeCell ref="A528:V528"/>
    <mergeCell ref="A529:B529"/>
    <mergeCell ref="C529:H529"/>
    <mergeCell ref="A530:V530"/>
    <mergeCell ref="A531:V531"/>
    <mergeCell ref="A521:V521"/>
    <mergeCell ref="A522:V522"/>
    <mergeCell ref="A523:V523"/>
    <mergeCell ref="A524:V524"/>
    <mergeCell ref="A525:V525"/>
    <mergeCell ref="A526:B526"/>
    <mergeCell ref="C526:H526"/>
    <mergeCell ref="A515:V515"/>
    <mergeCell ref="A516:V516"/>
    <mergeCell ref="A517:V517"/>
    <mergeCell ref="A518:V518"/>
    <mergeCell ref="A519:V519"/>
    <mergeCell ref="A520:B520"/>
    <mergeCell ref="C520:H520"/>
    <mergeCell ref="A513:B513"/>
    <mergeCell ref="C513:H513"/>
    <mergeCell ref="O513:Q513"/>
    <mergeCell ref="A514:B514"/>
    <mergeCell ref="C514:H514"/>
    <mergeCell ref="I514:L514"/>
    <mergeCell ref="O514:Q514"/>
    <mergeCell ref="A511:B511"/>
    <mergeCell ref="C511:H511"/>
    <mergeCell ref="O511:Q511"/>
    <mergeCell ref="A512:B512"/>
    <mergeCell ref="C512:H512"/>
    <mergeCell ref="O512:Q512"/>
    <mergeCell ref="A509:B509"/>
    <mergeCell ref="C509:H509"/>
    <mergeCell ref="O509:Q509"/>
    <mergeCell ref="A510:B510"/>
    <mergeCell ref="C510:H510"/>
    <mergeCell ref="O510:Q510"/>
    <mergeCell ref="A507:B507"/>
    <mergeCell ref="C507:H507"/>
    <mergeCell ref="O507:Q507"/>
    <mergeCell ref="A508:B508"/>
    <mergeCell ref="C508:H508"/>
    <mergeCell ref="O508:Q508"/>
    <mergeCell ref="A505:B505"/>
    <mergeCell ref="C505:H505"/>
    <mergeCell ref="O505:Q505"/>
    <mergeCell ref="A506:B506"/>
    <mergeCell ref="C506:H506"/>
    <mergeCell ref="O506:Q506"/>
    <mergeCell ref="A503:B503"/>
    <mergeCell ref="C503:H503"/>
    <mergeCell ref="O503:Q503"/>
    <mergeCell ref="A504:B504"/>
    <mergeCell ref="C504:H504"/>
    <mergeCell ref="O504:Q504"/>
    <mergeCell ref="A501:B501"/>
    <mergeCell ref="C501:H501"/>
    <mergeCell ref="O501:Q501"/>
    <mergeCell ref="A502:B502"/>
    <mergeCell ref="C502:H502"/>
    <mergeCell ref="O502:Q502"/>
    <mergeCell ref="A499:B499"/>
    <mergeCell ref="C499:H499"/>
    <mergeCell ref="O499:Q499"/>
    <mergeCell ref="A500:B500"/>
    <mergeCell ref="C500:H500"/>
    <mergeCell ref="O500:Q500"/>
    <mergeCell ref="A495:B495"/>
    <mergeCell ref="C495:H495"/>
    <mergeCell ref="O495:Q495"/>
    <mergeCell ref="A496:V496"/>
    <mergeCell ref="A497:V497"/>
    <mergeCell ref="A498:B498"/>
    <mergeCell ref="C498:H498"/>
    <mergeCell ref="O498:Q498"/>
    <mergeCell ref="A491:B491"/>
    <mergeCell ref="C491:H491"/>
    <mergeCell ref="O491:Q491"/>
    <mergeCell ref="A492:V492"/>
    <mergeCell ref="A493:V493"/>
    <mergeCell ref="A494:B494"/>
    <mergeCell ref="C494:H494"/>
    <mergeCell ref="O494:Q494"/>
    <mergeCell ref="A489:B489"/>
    <mergeCell ref="C489:H489"/>
    <mergeCell ref="O489:Q489"/>
    <mergeCell ref="A490:B490"/>
    <mergeCell ref="C490:H490"/>
    <mergeCell ref="O490:Q490"/>
    <mergeCell ref="A485:V485"/>
    <mergeCell ref="A486:V486"/>
    <mergeCell ref="A487:B487"/>
    <mergeCell ref="C487:H487"/>
    <mergeCell ref="O487:Q487"/>
    <mergeCell ref="A488:B488"/>
    <mergeCell ref="C488:H488"/>
    <mergeCell ref="O488:Q488"/>
    <mergeCell ref="A479:V479"/>
    <mergeCell ref="A480:V480"/>
    <mergeCell ref="A481:V481"/>
    <mergeCell ref="A482:V482"/>
    <mergeCell ref="A483:V483"/>
    <mergeCell ref="A484:B484"/>
    <mergeCell ref="C484:H484"/>
    <mergeCell ref="O484:Q484"/>
    <mergeCell ref="A476:V476"/>
    <mergeCell ref="A477:V477"/>
    <mergeCell ref="A478:B478"/>
    <mergeCell ref="C478:H478"/>
    <mergeCell ref="I478:L478"/>
    <mergeCell ref="O478:Q478"/>
    <mergeCell ref="A474:B474"/>
    <mergeCell ref="C474:H474"/>
    <mergeCell ref="I474:L474"/>
    <mergeCell ref="O474:Q474"/>
    <mergeCell ref="A475:B475"/>
    <mergeCell ref="C475:H475"/>
    <mergeCell ref="I475:L475"/>
    <mergeCell ref="O475:Q475"/>
    <mergeCell ref="A472:B472"/>
    <mergeCell ref="C472:H472"/>
    <mergeCell ref="I472:L472"/>
    <mergeCell ref="O472:Q472"/>
    <mergeCell ref="A473:B473"/>
    <mergeCell ref="C473:H473"/>
    <mergeCell ref="I473:L473"/>
    <mergeCell ref="O473:Q473"/>
    <mergeCell ref="A470:B470"/>
    <mergeCell ref="C470:H470"/>
    <mergeCell ref="I470:L470"/>
    <mergeCell ref="O470:Q470"/>
    <mergeCell ref="A471:B471"/>
    <mergeCell ref="C471:H471"/>
    <mergeCell ref="I471:L471"/>
    <mergeCell ref="O471:Q471"/>
    <mergeCell ref="A468:B468"/>
    <mergeCell ref="C468:H468"/>
    <mergeCell ref="I468:L468"/>
    <mergeCell ref="O468:Q468"/>
    <mergeCell ref="A469:B469"/>
    <mergeCell ref="C469:H469"/>
    <mergeCell ref="I469:L469"/>
    <mergeCell ref="O469:Q469"/>
    <mergeCell ref="A465:V465"/>
    <mergeCell ref="A466:V466"/>
    <mergeCell ref="A467:B467"/>
    <mergeCell ref="C467:H467"/>
    <mergeCell ref="I467:L467"/>
    <mergeCell ref="O467:Q467"/>
    <mergeCell ref="A462:V462"/>
    <mergeCell ref="A463:V463"/>
    <mergeCell ref="A464:B464"/>
    <mergeCell ref="C464:H464"/>
    <mergeCell ref="I464:L464"/>
    <mergeCell ref="O464:Q464"/>
    <mergeCell ref="A460:B460"/>
    <mergeCell ref="C460:H460"/>
    <mergeCell ref="I460:L460"/>
    <mergeCell ref="O460:Q460"/>
    <mergeCell ref="A461:B461"/>
    <mergeCell ref="C461:H461"/>
    <mergeCell ref="I461:L461"/>
    <mergeCell ref="O461:Q461"/>
    <mergeCell ref="A457:B457"/>
    <mergeCell ref="C457:H457"/>
    <mergeCell ref="I457:L457"/>
    <mergeCell ref="O457:Q457"/>
    <mergeCell ref="A458:V458"/>
    <mergeCell ref="A459:V459"/>
    <mergeCell ref="A455:B455"/>
    <mergeCell ref="C455:H455"/>
    <mergeCell ref="I455:L455"/>
    <mergeCell ref="O455:Q455"/>
    <mergeCell ref="A456:B456"/>
    <mergeCell ref="C456:H456"/>
    <mergeCell ref="I456:L456"/>
    <mergeCell ref="O456:Q456"/>
    <mergeCell ref="A453:B453"/>
    <mergeCell ref="C453:H453"/>
    <mergeCell ref="I453:L453"/>
    <mergeCell ref="O453:Q453"/>
    <mergeCell ref="A454:B454"/>
    <mergeCell ref="C454:H454"/>
    <mergeCell ref="I454:L454"/>
    <mergeCell ref="O454:Q454"/>
    <mergeCell ref="A451:B451"/>
    <mergeCell ref="C451:H451"/>
    <mergeCell ref="I451:L451"/>
    <mergeCell ref="O451:Q451"/>
    <mergeCell ref="A452:B452"/>
    <mergeCell ref="C452:H452"/>
    <mergeCell ref="I452:L452"/>
    <mergeCell ref="O452:Q452"/>
    <mergeCell ref="A448:B448"/>
    <mergeCell ref="C448:H448"/>
    <mergeCell ref="I448:L448"/>
    <mergeCell ref="O448:Q448"/>
    <mergeCell ref="A449:V449"/>
    <mergeCell ref="A450:V450"/>
    <mergeCell ref="A445:B445"/>
    <mergeCell ref="C445:H445"/>
    <mergeCell ref="I445:L445"/>
    <mergeCell ref="O445:Q445"/>
    <mergeCell ref="A446:V446"/>
    <mergeCell ref="A447:V447"/>
    <mergeCell ref="A442:B442"/>
    <mergeCell ref="C442:H442"/>
    <mergeCell ref="I442:L442"/>
    <mergeCell ref="O442:Q442"/>
    <mergeCell ref="A443:V443"/>
    <mergeCell ref="A444:V444"/>
    <mergeCell ref="A439:B439"/>
    <mergeCell ref="C439:H439"/>
    <mergeCell ref="I439:L439"/>
    <mergeCell ref="O439:Q439"/>
    <mergeCell ref="A440:V440"/>
    <mergeCell ref="A441:V441"/>
    <mergeCell ref="A437:B437"/>
    <mergeCell ref="C437:H437"/>
    <mergeCell ref="I437:L437"/>
    <mergeCell ref="O437:Q437"/>
    <mergeCell ref="A438:B438"/>
    <mergeCell ref="C438:H438"/>
    <mergeCell ref="I438:L438"/>
    <mergeCell ref="O438:Q438"/>
    <mergeCell ref="A435:B435"/>
    <mergeCell ref="C435:H435"/>
    <mergeCell ref="I435:L435"/>
    <mergeCell ref="O435:Q435"/>
    <mergeCell ref="A436:B436"/>
    <mergeCell ref="C436:H436"/>
    <mergeCell ref="I436:L436"/>
    <mergeCell ref="O436:Q436"/>
    <mergeCell ref="A432:V432"/>
    <mergeCell ref="A433:V433"/>
    <mergeCell ref="A434:B434"/>
    <mergeCell ref="C434:H434"/>
    <mergeCell ref="I434:L434"/>
    <mergeCell ref="O434:Q434"/>
    <mergeCell ref="A430:B430"/>
    <mergeCell ref="C430:H430"/>
    <mergeCell ref="I430:L430"/>
    <mergeCell ref="O430:Q430"/>
    <mergeCell ref="A431:B431"/>
    <mergeCell ref="C431:H431"/>
    <mergeCell ref="I431:L431"/>
    <mergeCell ref="O431:Q431"/>
    <mergeCell ref="A427:B427"/>
    <mergeCell ref="C427:H427"/>
    <mergeCell ref="I427:L427"/>
    <mergeCell ref="O427:Q427"/>
    <mergeCell ref="A428:V428"/>
    <mergeCell ref="A429:V429"/>
    <mergeCell ref="A424:B424"/>
    <mergeCell ref="C424:H424"/>
    <mergeCell ref="I424:L424"/>
    <mergeCell ref="O424:Q424"/>
    <mergeCell ref="A425:V425"/>
    <mergeCell ref="A426:V426"/>
    <mergeCell ref="A422:B422"/>
    <mergeCell ref="C422:H422"/>
    <mergeCell ref="I422:L422"/>
    <mergeCell ref="O422:Q422"/>
    <mergeCell ref="A423:B423"/>
    <mergeCell ref="C423:H423"/>
    <mergeCell ref="I423:L423"/>
    <mergeCell ref="O423:Q423"/>
    <mergeCell ref="A419:B419"/>
    <mergeCell ref="C419:H419"/>
    <mergeCell ref="I419:L419"/>
    <mergeCell ref="O419:Q419"/>
    <mergeCell ref="A420:V420"/>
    <mergeCell ref="A421:V421"/>
    <mergeCell ref="A417:B417"/>
    <mergeCell ref="C417:H417"/>
    <mergeCell ref="I417:L417"/>
    <mergeCell ref="O417:Q417"/>
    <mergeCell ref="A418:B418"/>
    <mergeCell ref="C418:H418"/>
    <mergeCell ref="I418:L418"/>
    <mergeCell ref="O418:Q418"/>
    <mergeCell ref="A415:B415"/>
    <mergeCell ref="C415:H415"/>
    <mergeCell ref="I415:L415"/>
    <mergeCell ref="O415:Q415"/>
    <mergeCell ref="A416:B416"/>
    <mergeCell ref="C416:H416"/>
    <mergeCell ref="I416:L416"/>
    <mergeCell ref="O416:Q416"/>
    <mergeCell ref="A413:B413"/>
    <mergeCell ref="C413:H413"/>
    <mergeCell ref="I413:L413"/>
    <mergeCell ref="O413:Q413"/>
    <mergeCell ref="A414:B414"/>
    <mergeCell ref="C414:H414"/>
    <mergeCell ref="I414:L414"/>
    <mergeCell ref="O414:Q414"/>
    <mergeCell ref="A410:V410"/>
    <mergeCell ref="A411:V411"/>
    <mergeCell ref="A412:B412"/>
    <mergeCell ref="C412:H412"/>
    <mergeCell ref="I412:L412"/>
    <mergeCell ref="O412:Q412"/>
    <mergeCell ref="A407:V407"/>
    <mergeCell ref="A408:V408"/>
    <mergeCell ref="A409:B409"/>
    <mergeCell ref="C409:H409"/>
    <mergeCell ref="I409:L409"/>
    <mergeCell ref="O409:Q409"/>
    <mergeCell ref="A404:V404"/>
    <mergeCell ref="A405:V405"/>
    <mergeCell ref="A406:B406"/>
    <mergeCell ref="C406:H406"/>
    <mergeCell ref="I406:L406"/>
    <mergeCell ref="O406:Q406"/>
    <mergeCell ref="A401:V401"/>
    <mergeCell ref="A402:V402"/>
    <mergeCell ref="A403:B403"/>
    <mergeCell ref="C403:H403"/>
    <mergeCell ref="I403:L403"/>
    <mergeCell ref="O403:Q403"/>
    <mergeCell ref="A398:V398"/>
    <mergeCell ref="A399:V399"/>
    <mergeCell ref="A400:B400"/>
    <mergeCell ref="C400:H400"/>
    <mergeCell ref="I400:L400"/>
    <mergeCell ref="O400:Q400"/>
    <mergeCell ref="A394:V394"/>
    <mergeCell ref="A395:V395"/>
    <mergeCell ref="A396:V396"/>
    <mergeCell ref="A397:B397"/>
    <mergeCell ref="C397:H397"/>
    <mergeCell ref="I397:L397"/>
    <mergeCell ref="O397:Q397"/>
    <mergeCell ref="A391:V391"/>
    <mergeCell ref="A392:V392"/>
    <mergeCell ref="A393:B393"/>
    <mergeCell ref="C393:H393"/>
    <mergeCell ref="I393:L393"/>
    <mergeCell ref="O393:Q393"/>
    <mergeCell ref="A388:V388"/>
    <mergeCell ref="A389:V389"/>
    <mergeCell ref="A390:B390"/>
    <mergeCell ref="C390:H390"/>
    <mergeCell ref="I390:L390"/>
    <mergeCell ref="O390:Q390"/>
    <mergeCell ref="A385:V385"/>
    <mergeCell ref="A386:V386"/>
    <mergeCell ref="A387:B387"/>
    <mergeCell ref="C387:H387"/>
    <mergeCell ref="I387:L387"/>
    <mergeCell ref="O387:Q387"/>
    <mergeCell ref="A382:V382"/>
    <mergeCell ref="A383:V383"/>
    <mergeCell ref="A384:B384"/>
    <mergeCell ref="C384:H384"/>
    <mergeCell ref="I384:L384"/>
    <mergeCell ref="O384:Q384"/>
    <mergeCell ref="A379:V379"/>
    <mergeCell ref="A380:V380"/>
    <mergeCell ref="A381:B381"/>
    <mergeCell ref="C381:H381"/>
    <mergeCell ref="I381:L381"/>
    <mergeCell ref="O381:Q381"/>
    <mergeCell ref="A376:B376"/>
    <mergeCell ref="C376:H376"/>
    <mergeCell ref="I376:L376"/>
    <mergeCell ref="O376:Q376"/>
    <mergeCell ref="A377:V377"/>
    <mergeCell ref="A378:V378"/>
    <mergeCell ref="A374:B374"/>
    <mergeCell ref="C374:H374"/>
    <mergeCell ref="I374:L374"/>
    <mergeCell ref="O374:Q374"/>
    <mergeCell ref="A375:B375"/>
    <mergeCell ref="C375:H375"/>
    <mergeCell ref="I375:L375"/>
    <mergeCell ref="O375:Q375"/>
    <mergeCell ref="A371:V371"/>
    <mergeCell ref="A372:V372"/>
    <mergeCell ref="A373:B373"/>
    <mergeCell ref="C373:H373"/>
    <mergeCell ref="I373:L373"/>
    <mergeCell ref="O373:Q373"/>
    <mergeCell ref="A369:B369"/>
    <mergeCell ref="C369:H369"/>
    <mergeCell ref="I369:L369"/>
    <mergeCell ref="O369:Q369"/>
    <mergeCell ref="A370:B370"/>
    <mergeCell ref="C370:H370"/>
    <mergeCell ref="I370:L370"/>
    <mergeCell ref="O370:Q370"/>
    <mergeCell ref="A367:B367"/>
    <mergeCell ref="C367:H367"/>
    <mergeCell ref="I367:L367"/>
    <mergeCell ref="O367:Q367"/>
    <mergeCell ref="A368:B368"/>
    <mergeCell ref="C368:H368"/>
    <mergeCell ref="I368:L368"/>
    <mergeCell ref="O368:Q368"/>
    <mergeCell ref="A365:B365"/>
    <mergeCell ref="C365:H365"/>
    <mergeCell ref="I365:L365"/>
    <mergeCell ref="O365:Q365"/>
    <mergeCell ref="A366:B366"/>
    <mergeCell ref="C366:H366"/>
    <mergeCell ref="I366:L366"/>
    <mergeCell ref="O366:Q366"/>
    <mergeCell ref="A362:B362"/>
    <mergeCell ref="C362:H362"/>
    <mergeCell ref="I362:L362"/>
    <mergeCell ref="O362:Q362"/>
    <mergeCell ref="A363:V363"/>
    <mergeCell ref="A364:V364"/>
    <mergeCell ref="A360:B360"/>
    <mergeCell ref="C360:H360"/>
    <mergeCell ref="I360:L360"/>
    <mergeCell ref="O360:Q360"/>
    <mergeCell ref="A361:B361"/>
    <mergeCell ref="C361:H361"/>
    <mergeCell ref="I361:L361"/>
    <mergeCell ref="O361:Q361"/>
    <mergeCell ref="A358:B358"/>
    <mergeCell ref="C358:H358"/>
    <mergeCell ref="I358:L358"/>
    <mergeCell ref="O358:Q358"/>
    <mergeCell ref="A359:B359"/>
    <mergeCell ref="C359:H359"/>
    <mergeCell ref="I359:L359"/>
    <mergeCell ref="O359:Q359"/>
    <mergeCell ref="A356:B356"/>
    <mergeCell ref="C356:H356"/>
    <mergeCell ref="I356:L356"/>
    <mergeCell ref="O356:Q356"/>
    <mergeCell ref="A357:B357"/>
    <mergeCell ref="C357:H357"/>
    <mergeCell ref="I357:L357"/>
    <mergeCell ref="O357:Q357"/>
    <mergeCell ref="A354:B354"/>
    <mergeCell ref="C354:H354"/>
    <mergeCell ref="I354:L354"/>
    <mergeCell ref="O354:Q354"/>
    <mergeCell ref="A355:B355"/>
    <mergeCell ref="C355:H355"/>
    <mergeCell ref="I355:L355"/>
    <mergeCell ref="O355:Q355"/>
    <mergeCell ref="A352:B352"/>
    <mergeCell ref="C352:H352"/>
    <mergeCell ref="I352:L352"/>
    <mergeCell ref="O352:Q352"/>
    <mergeCell ref="A353:B353"/>
    <mergeCell ref="C353:H353"/>
    <mergeCell ref="I353:L353"/>
    <mergeCell ref="O353:Q353"/>
    <mergeCell ref="A349:B349"/>
    <mergeCell ref="C349:H349"/>
    <mergeCell ref="I349:L349"/>
    <mergeCell ref="O349:Q349"/>
    <mergeCell ref="A350:V350"/>
    <mergeCell ref="A351:V351"/>
    <mergeCell ref="A347:B347"/>
    <mergeCell ref="C347:H347"/>
    <mergeCell ref="I347:L347"/>
    <mergeCell ref="O347:Q347"/>
    <mergeCell ref="A348:B348"/>
    <mergeCell ref="C348:H348"/>
    <mergeCell ref="I348:L348"/>
    <mergeCell ref="O348:Q348"/>
    <mergeCell ref="A345:B345"/>
    <mergeCell ref="C345:H345"/>
    <mergeCell ref="I345:L345"/>
    <mergeCell ref="O345:Q345"/>
    <mergeCell ref="A346:B346"/>
    <mergeCell ref="C346:H346"/>
    <mergeCell ref="I346:L346"/>
    <mergeCell ref="O346:Q346"/>
    <mergeCell ref="A343:B343"/>
    <mergeCell ref="C343:H343"/>
    <mergeCell ref="I343:L343"/>
    <mergeCell ref="O343:Q343"/>
    <mergeCell ref="A344:B344"/>
    <mergeCell ref="C344:H344"/>
    <mergeCell ref="I344:L344"/>
    <mergeCell ref="O344:Q344"/>
    <mergeCell ref="A339:V339"/>
    <mergeCell ref="A340:V340"/>
    <mergeCell ref="A341:V341"/>
    <mergeCell ref="A342:B342"/>
    <mergeCell ref="C342:H342"/>
    <mergeCell ref="I342:L342"/>
    <mergeCell ref="O342:Q342"/>
    <mergeCell ref="A336:B336"/>
    <mergeCell ref="C336:H336"/>
    <mergeCell ref="I336:L336"/>
    <mergeCell ref="O336:Q336"/>
    <mergeCell ref="A337:V337"/>
    <mergeCell ref="A338:V338"/>
    <mergeCell ref="A333:B333"/>
    <mergeCell ref="C333:H333"/>
    <mergeCell ref="I333:L333"/>
    <mergeCell ref="O333:Q333"/>
    <mergeCell ref="A334:V334"/>
    <mergeCell ref="A335:V335"/>
    <mergeCell ref="A330:V330"/>
    <mergeCell ref="A331:V331"/>
    <mergeCell ref="A332:B332"/>
    <mergeCell ref="C332:H332"/>
    <mergeCell ref="I332:L332"/>
    <mergeCell ref="O332:Q332"/>
    <mergeCell ref="A326:V326"/>
    <mergeCell ref="A327:V327"/>
    <mergeCell ref="A328:V328"/>
    <mergeCell ref="A329:B329"/>
    <mergeCell ref="C329:H329"/>
    <mergeCell ref="I329:L329"/>
    <mergeCell ref="O329:Q329"/>
    <mergeCell ref="A323:B323"/>
    <mergeCell ref="C323:H323"/>
    <mergeCell ref="I323:L323"/>
    <mergeCell ref="O323:Q323"/>
    <mergeCell ref="A324:V324"/>
    <mergeCell ref="A325:V325"/>
    <mergeCell ref="A320:B320"/>
    <mergeCell ref="C320:H320"/>
    <mergeCell ref="I320:L320"/>
    <mergeCell ref="O320:Q320"/>
    <mergeCell ref="A321:V321"/>
    <mergeCell ref="A322:V322"/>
    <mergeCell ref="A317:V317"/>
    <mergeCell ref="A318:V318"/>
    <mergeCell ref="A319:B319"/>
    <mergeCell ref="C319:H319"/>
    <mergeCell ref="I319:L319"/>
    <mergeCell ref="O319:Q319"/>
    <mergeCell ref="A314:V314"/>
    <mergeCell ref="A315:V315"/>
    <mergeCell ref="A316:B316"/>
    <mergeCell ref="C316:H316"/>
    <mergeCell ref="I316:L316"/>
    <mergeCell ref="O316:Q316"/>
    <mergeCell ref="A312:B312"/>
    <mergeCell ref="C312:H312"/>
    <mergeCell ref="I312:L312"/>
    <mergeCell ref="O312:Q312"/>
    <mergeCell ref="A313:B313"/>
    <mergeCell ref="C313:H313"/>
    <mergeCell ref="I313:L313"/>
    <mergeCell ref="O313:Q313"/>
    <mergeCell ref="A310:B310"/>
    <mergeCell ref="C310:H310"/>
    <mergeCell ref="I310:L310"/>
    <mergeCell ref="O310:Q310"/>
    <mergeCell ref="A311:B311"/>
    <mergeCell ref="C311:H311"/>
    <mergeCell ref="I311:L311"/>
    <mergeCell ref="O311:Q311"/>
    <mergeCell ref="A307:V307"/>
    <mergeCell ref="A308:V308"/>
    <mergeCell ref="A309:B309"/>
    <mergeCell ref="C309:H309"/>
    <mergeCell ref="I309:L309"/>
    <mergeCell ref="O309:Q309"/>
    <mergeCell ref="A304:V304"/>
    <mergeCell ref="A305:V305"/>
    <mergeCell ref="A306:B306"/>
    <mergeCell ref="C306:H306"/>
    <mergeCell ref="I306:L306"/>
    <mergeCell ref="O306:Q306"/>
    <mergeCell ref="A302:B302"/>
    <mergeCell ref="C302:H302"/>
    <mergeCell ref="I302:L302"/>
    <mergeCell ref="O302:Q302"/>
    <mergeCell ref="A303:B303"/>
    <mergeCell ref="C303:H303"/>
    <mergeCell ref="I303:L303"/>
    <mergeCell ref="O303:Q303"/>
    <mergeCell ref="A300:B300"/>
    <mergeCell ref="C300:H300"/>
    <mergeCell ref="I300:L300"/>
    <mergeCell ref="O300:Q300"/>
    <mergeCell ref="A301:B301"/>
    <mergeCell ref="C301:H301"/>
    <mergeCell ref="I301:L301"/>
    <mergeCell ref="O301:Q301"/>
    <mergeCell ref="A298:B298"/>
    <mergeCell ref="C298:H298"/>
    <mergeCell ref="I298:L298"/>
    <mergeCell ref="O298:Q298"/>
    <mergeCell ref="A299:B299"/>
    <mergeCell ref="C299:H299"/>
    <mergeCell ref="I299:L299"/>
    <mergeCell ref="O299:Q299"/>
    <mergeCell ref="A296:B296"/>
    <mergeCell ref="C296:H296"/>
    <mergeCell ref="I296:L296"/>
    <mergeCell ref="O296:Q296"/>
    <mergeCell ref="A297:B297"/>
    <mergeCell ref="C297:H297"/>
    <mergeCell ref="I297:L297"/>
    <mergeCell ref="O297:Q297"/>
    <mergeCell ref="A294:B294"/>
    <mergeCell ref="C294:H294"/>
    <mergeCell ref="I294:L294"/>
    <mergeCell ref="O294:Q294"/>
    <mergeCell ref="A295:B295"/>
    <mergeCell ref="C295:H295"/>
    <mergeCell ref="I295:L295"/>
    <mergeCell ref="O295:Q295"/>
    <mergeCell ref="A291:V291"/>
    <mergeCell ref="A292:B292"/>
    <mergeCell ref="C292:H292"/>
    <mergeCell ref="I292:L292"/>
    <mergeCell ref="O292:Q292"/>
    <mergeCell ref="A293:B293"/>
    <mergeCell ref="C293:H293"/>
    <mergeCell ref="I293:L293"/>
    <mergeCell ref="O293:Q293"/>
    <mergeCell ref="A288:V288"/>
    <mergeCell ref="A289:B289"/>
    <mergeCell ref="C289:H289"/>
    <mergeCell ref="I289:L289"/>
    <mergeCell ref="O289:Q289"/>
    <mergeCell ref="A290:V290"/>
    <mergeCell ref="A285:V285"/>
    <mergeCell ref="A286:B286"/>
    <mergeCell ref="C286:H286"/>
    <mergeCell ref="I286:L286"/>
    <mergeCell ref="O286:Q286"/>
    <mergeCell ref="A287:V287"/>
    <mergeCell ref="A282:B282"/>
    <mergeCell ref="C282:H282"/>
    <mergeCell ref="I282:L282"/>
    <mergeCell ref="O282:Q282"/>
    <mergeCell ref="A283:V283"/>
    <mergeCell ref="A284:V284"/>
    <mergeCell ref="A279:B279"/>
    <mergeCell ref="C279:H279"/>
    <mergeCell ref="I279:L279"/>
    <mergeCell ref="O279:Q279"/>
    <mergeCell ref="A280:V280"/>
    <mergeCell ref="A281:V281"/>
    <mergeCell ref="A276:B276"/>
    <mergeCell ref="C276:H276"/>
    <mergeCell ref="I276:L276"/>
    <mergeCell ref="O276:Q276"/>
    <mergeCell ref="A277:V277"/>
    <mergeCell ref="A278:V278"/>
    <mergeCell ref="A273:V273"/>
    <mergeCell ref="A274:V274"/>
    <mergeCell ref="A275:B275"/>
    <mergeCell ref="C275:H275"/>
    <mergeCell ref="I275:L275"/>
    <mergeCell ref="O275:Q275"/>
    <mergeCell ref="A270:V270"/>
    <mergeCell ref="A271:V271"/>
    <mergeCell ref="A272:B272"/>
    <mergeCell ref="C272:H272"/>
    <mergeCell ref="I272:L272"/>
    <mergeCell ref="O272:Q272"/>
    <mergeCell ref="A267:V267"/>
    <mergeCell ref="A268:V268"/>
    <mergeCell ref="A269:B269"/>
    <mergeCell ref="C269:H269"/>
    <mergeCell ref="I269:L269"/>
    <mergeCell ref="O269:Q269"/>
    <mergeCell ref="A265:B265"/>
    <mergeCell ref="C265:H265"/>
    <mergeCell ref="I265:L265"/>
    <mergeCell ref="O265:Q265"/>
    <mergeCell ref="A266:B266"/>
    <mergeCell ref="C266:H266"/>
    <mergeCell ref="I266:L266"/>
    <mergeCell ref="O266:Q266"/>
    <mergeCell ref="A263:B263"/>
    <mergeCell ref="C263:H263"/>
    <mergeCell ref="I263:L263"/>
    <mergeCell ref="O263:Q263"/>
    <mergeCell ref="A264:B264"/>
    <mergeCell ref="C264:H264"/>
    <mergeCell ref="I264:L264"/>
    <mergeCell ref="O264:Q264"/>
    <mergeCell ref="A260:B260"/>
    <mergeCell ref="C260:H260"/>
    <mergeCell ref="I260:L260"/>
    <mergeCell ref="O260:Q260"/>
    <mergeCell ref="A261:V261"/>
    <mergeCell ref="A262:V262"/>
    <mergeCell ref="A257:B257"/>
    <mergeCell ref="C257:H257"/>
    <mergeCell ref="I257:L257"/>
    <mergeCell ref="O257:Q257"/>
    <mergeCell ref="A258:V258"/>
    <mergeCell ref="A259:V259"/>
    <mergeCell ref="A254:V254"/>
    <mergeCell ref="A255:V255"/>
    <mergeCell ref="A256:B256"/>
    <mergeCell ref="C256:H256"/>
    <mergeCell ref="I256:L256"/>
    <mergeCell ref="O256:Q256"/>
    <mergeCell ref="A252:B252"/>
    <mergeCell ref="C252:H252"/>
    <mergeCell ref="I252:L252"/>
    <mergeCell ref="O252:Q252"/>
    <mergeCell ref="A253:B253"/>
    <mergeCell ref="C253:H253"/>
    <mergeCell ref="I253:L253"/>
    <mergeCell ref="O253:Q253"/>
    <mergeCell ref="A249:V249"/>
    <mergeCell ref="A250:V250"/>
    <mergeCell ref="A251:B251"/>
    <mergeCell ref="C251:H251"/>
    <mergeCell ref="I251:L251"/>
    <mergeCell ref="O251:Q251"/>
    <mergeCell ref="A247:B247"/>
    <mergeCell ref="C247:H247"/>
    <mergeCell ref="I247:L247"/>
    <mergeCell ref="O247:Q247"/>
    <mergeCell ref="A248:B248"/>
    <mergeCell ref="C248:H248"/>
    <mergeCell ref="I248:L248"/>
    <mergeCell ref="O248:Q248"/>
    <mergeCell ref="A245:B245"/>
    <mergeCell ref="C245:H245"/>
    <mergeCell ref="I245:L245"/>
    <mergeCell ref="O245:Q245"/>
    <mergeCell ref="A246:B246"/>
    <mergeCell ref="C246:H246"/>
    <mergeCell ref="I246:L246"/>
    <mergeCell ref="O246:Q246"/>
    <mergeCell ref="A242:B242"/>
    <mergeCell ref="C242:H242"/>
    <mergeCell ref="I242:L242"/>
    <mergeCell ref="O242:Q242"/>
    <mergeCell ref="A243:V243"/>
    <mergeCell ref="A244:V244"/>
    <mergeCell ref="A240:B240"/>
    <mergeCell ref="C240:H240"/>
    <mergeCell ref="I240:L240"/>
    <mergeCell ref="O240:Q240"/>
    <mergeCell ref="A241:B241"/>
    <mergeCell ref="C241:H241"/>
    <mergeCell ref="I241:L241"/>
    <mergeCell ref="O241:Q241"/>
    <mergeCell ref="A238:B238"/>
    <mergeCell ref="C238:H238"/>
    <mergeCell ref="I238:L238"/>
    <mergeCell ref="O238:Q238"/>
    <mergeCell ref="A239:B239"/>
    <mergeCell ref="C239:H239"/>
    <mergeCell ref="I239:L239"/>
    <mergeCell ref="O239:Q239"/>
    <mergeCell ref="A235:B235"/>
    <mergeCell ref="C235:H235"/>
    <mergeCell ref="I235:L235"/>
    <mergeCell ref="O235:Q235"/>
    <mergeCell ref="A236:V236"/>
    <mergeCell ref="A237:V237"/>
    <mergeCell ref="A233:B233"/>
    <mergeCell ref="C233:H233"/>
    <mergeCell ref="I233:L233"/>
    <mergeCell ref="O233:Q233"/>
    <mergeCell ref="A234:B234"/>
    <mergeCell ref="C234:H234"/>
    <mergeCell ref="I234:L234"/>
    <mergeCell ref="O234:Q234"/>
    <mergeCell ref="A230:V230"/>
    <mergeCell ref="A231:V231"/>
    <mergeCell ref="A232:B232"/>
    <mergeCell ref="C232:H232"/>
    <mergeCell ref="I232:L232"/>
    <mergeCell ref="O232:Q232"/>
    <mergeCell ref="A227:V227"/>
    <mergeCell ref="A228:V228"/>
    <mergeCell ref="A229:B229"/>
    <mergeCell ref="C229:H229"/>
    <mergeCell ref="I229:L229"/>
    <mergeCell ref="O229:Q229"/>
    <mergeCell ref="A222:V222"/>
    <mergeCell ref="A223:V223"/>
    <mergeCell ref="A224:V224"/>
    <mergeCell ref="A225:V225"/>
    <mergeCell ref="A226:B226"/>
    <mergeCell ref="C226:H226"/>
    <mergeCell ref="I226:L226"/>
    <mergeCell ref="O226:Q226"/>
    <mergeCell ref="A219:V219"/>
    <mergeCell ref="A220:V220"/>
    <mergeCell ref="A221:B221"/>
    <mergeCell ref="C221:H221"/>
    <mergeCell ref="I221:L221"/>
    <mergeCell ref="O221:Q221"/>
    <mergeCell ref="A213:V213"/>
    <mergeCell ref="A214:V214"/>
    <mergeCell ref="A215:V215"/>
    <mergeCell ref="A216:V216"/>
    <mergeCell ref="A217:V217"/>
    <mergeCell ref="A218:B218"/>
    <mergeCell ref="C218:H218"/>
    <mergeCell ref="I218:L218"/>
    <mergeCell ref="O218:Q218"/>
    <mergeCell ref="A207:V207"/>
    <mergeCell ref="A208:V208"/>
    <mergeCell ref="A209:V209"/>
    <mergeCell ref="A210:V210"/>
    <mergeCell ref="A211:V211"/>
    <mergeCell ref="A212:B212"/>
    <mergeCell ref="C212:H212"/>
    <mergeCell ref="O212:Q212"/>
    <mergeCell ref="A204:V204"/>
    <mergeCell ref="A205:V205"/>
    <mergeCell ref="A206:B206"/>
    <mergeCell ref="C206:H206"/>
    <mergeCell ref="I206:L206"/>
    <mergeCell ref="O206:Q206"/>
    <mergeCell ref="A201:V201"/>
    <mergeCell ref="A202:V202"/>
    <mergeCell ref="A203:B203"/>
    <mergeCell ref="C203:H203"/>
    <mergeCell ref="I203:L203"/>
    <mergeCell ref="O203:Q203"/>
    <mergeCell ref="A199:B199"/>
    <mergeCell ref="C199:H199"/>
    <mergeCell ref="I199:L199"/>
    <mergeCell ref="O199:Q199"/>
    <mergeCell ref="A200:B200"/>
    <mergeCell ref="C200:H200"/>
    <mergeCell ref="I200:L200"/>
    <mergeCell ref="O200:Q200"/>
    <mergeCell ref="A197:B197"/>
    <mergeCell ref="C197:H197"/>
    <mergeCell ref="I197:L197"/>
    <mergeCell ref="O197:Q197"/>
    <mergeCell ref="A198:B198"/>
    <mergeCell ref="C198:H198"/>
    <mergeCell ref="I198:L198"/>
    <mergeCell ref="O198:Q198"/>
    <mergeCell ref="A194:B194"/>
    <mergeCell ref="C194:H194"/>
    <mergeCell ref="I194:L194"/>
    <mergeCell ref="O194:Q194"/>
    <mergeCell ref="A195:V195"/>
    <mergeCell ref="A196:V196"/>
    <mergeCell ref="A192:B192"/>
    <mergeCell ref="C192:H192"/>
    <mergeCell ref="I192:L192"/>
    <mergeCell ref="O192:Q192"/>
    <mergeCell ref="A193:B193"/>
    <mergeCell ref="C193:H193"/>
    <mergeCell ref="I193:L193"/>
    <mergeCell ref="O193:Q193"/>
    <mergeCell ref="A189:B189"/>
    <mergeCell ref="C189:H189"/>
    <mergeCell ref="I189:L189"/>
    <mergeCell ref="O189:Q189"/>
    <mergeCell ref="A190:V190"/>
    <mergeCell ref="A191:V191"/>
    <mergeCell ref="A186:B186"/>
    <mergeCell ref="C186:H186"/>
    <mergeCell ref="I186:L186"/>
    <mergeCell ref="O186:Q186"/>
    <mergeCell ref="A187:V187"/>
    <mergeCell ref="A188:V188"/>
    <mergeCell ref="A183:B183"/>
    <mergeCell ref="C183:H183"/>
    <mergeCell ref="I183:L183"/>
    <mergeCell ref="O183:Q183"/>
    <mergeCell ref="A184:V184"/>
    <mergeCell ref="A185:V185"/>
    <mergeCell ref="A181:B181"/>
    <mergeCell ref="C181:H181"/>
    <mergeCell ref="I181:L181"/>
    <mergeCell ref="O181:Q181"/>
    <mergeCell ref="A182:B182"/>
    <mergeCell ref="C182:H182"/>
    <mergeCell ref="I182:L182"/>
    <mergeCell ref="O182:Q182"/>
    <mergeCell ref="A178:V178"/>
    <mergeCell ref="A179:V179"/>
    <mergeCell ref="A180:B180"/>
    <mergeCell ref="C180:H180"/>
    <mergeCell ref="I180:L180"/>
    <mergeCell ref="O180:Q180"/>
    <mergeCell ref="A175:V175"/>
    <mergeCell ref="A176:V176"/>
    <mergeCell ref="A177:B177"/>
    <mergeCell ref="C177:H177"/>
    <mergeCell ref="I177:L177"/>
    <mergeCell ref="O177:Q177"/>
    <mergeCell ref="A172:V172"/>
    <mergeCell ref="A173:V173"/>
    <mergeCell ref="A174:B174"/>
    <mergeCell ref="C174:H174"/>
    <mergeCell ref="I174:L174"/>
    <mergeCell ref="O174:Q174"/>
    <mergeCell ref="A169:V169"/>
    <mergeCell ref="A170:V170"/>
    <mergeCell ref="A171:B171"/>
    <mergeCell ref="C171:H171"/>
    <mergeCell ref="I171:L171"/>
    <mergeCell ref="O171:Q171"/>
    <mergeCell ref="A167:B167"/>
    <mergeCell ref="C167:H167"/>
    <mergeCell ref="I167:L167"/>
    <mergeCell ref="O167:Q167"/>
    <mergeCell ref="A168:B168"/>
    <mergeCell ref="C168:H168"/>
    <mergeCell ref="I168:L168"/>
    <mergeCell ref="O168:Q168"/>
    <mergeCell ref="A165:B165"/>
    <mergeCell ref="C165:H165"/>
    <mergeCell ref="I165:L165"/>
    <mergeCell ref="O165:Q165"/>
    <mergeCell ref="A166:B166"/>
    <mergeCell ref="C166:H166"/>
    <mergeCell ref="I166:L166"/>
    <mergeCell ref="O166:Q166"/>
    <mergeCell ref="A162:V162"/>
    <mergeCell ref="A163:V163"/>
    <mergeCell ref="A164:B164"/>
    <mergeCell ref="C164:H164"/>
    <mergeCell ref="I164:L164"/>
    <mergeCell ref="O164:Q164"/>
    <mergeCell ref="A159:V159"/>
    <mergeCell ref="A160:V160"/>
    <mergeCell ref="A161:B161"/>
    <mergeCell ref="C161:H161"/>
    <mergeCell ref="I161:L161"/>
    <mergeCell ref="O161:Q161"/>
    <mergeCell ref="A155:V155"/>
    <mergeCell ref="A156:V156"/>
    <mergeCell ref="A157:V157"/>
    <mergeCell ref="A158:B158"/>
    <mergeCell ref="C158:H158"/>
    <mergeCell ref="I158:L158"/>
    <mergeCell ref="O158:Q158"/>
    <mergeCell ref="A151:V151"/>
    <mergeCell ref="A152:V152"/>
    <mergeCell ref="A153:V153"/>
    <mergeCell ref="A154:B154"/>
    <mergeCell ref="C154:H154"/>
    <mergeCell ref="I154:L154"/>
    <mergeCell ref="O154:Q154"/>
    <mergeCell ref="A148:B148"/>
    <mergeCell ref="C148:H148"/>
    <mergeCell ref="I148:L148"/>
    <mergeCell ref="O148:Q148"/>
    <mergeCell ref="A149:V149"/>
    <mergeCell ref="A150:V150"/>
    <mergeCell ref="A145:B145"/>
    <mergeCell ref="C145:H145"/>
    <mergeCell ref="I145:L145"/>
    <mergeCell ref="O145:Q145"/>
    <mergeCell ref="A146:V146"/>
    <mergeCell ref="A147:V147"/>
    <mergeCell ref="A142:B142"/>
    <mergeCell ref="C142:H142"/>
    <mergeCell ref="I142:L142"/>
    <mergeCell ref="O142:Q142"/>
    <mergeCell ref="A143:V143"/>
    <mergeCell ref="A144:V144"/>
    <mergeCell ref="A139:B139"/>
    <mergeCell ref="C139:H139"/>
    <mergeCell ref="I139:L139"/>
    <mergeCell ref="O139:Q139"/>
    <mergeCell ref="A140:V140"/>
    <mergeCell ref="A141:V141"/>
    <mergeCell ref="A137:B137"/>
    <mergeCell ref="C137:H137"/>
    <mergeCell ref="I137:L137"/>
    <mergeCell ref="O137:Q137"/>
    <mergeCell ref="A138:B138"/>
    <mergeCell ref="C138:H138"/>
    <mergeCell ref="I138:L138"/>
    <mergeCell ref="O138:Q138"/>
    <mergeCell ref="A134:V134"/>
    <mergeCell ref="A135:V135"/>
    <mergeCell ref="A136:B136"/>
    <mergeCell ref="C136:H136"/>
    <mergeCell ref="I136:L136"/>
    <mergeCell ref="O136:Q136"/>
    <mergeCell ref="A132:B132"/>
    <mergeCell ref="C132:H132"/>
    <mergeCell ref="I132:L132"/>
    <mergeCell ref="O132:Q132"/>
    <mergeCell ref="A133:B133"/>
    <mergeCell ref="C133:H133"/>
    <mergeCell ref="I133:L133"/>
    <mergeCell ref="O133:Q133"/>
    <mergeCell ref="A130:B130"/>
    <mergeCell ref="C130:H130"/>
    <mergeCell ref="I130:L130"/>
    <mergeCell ref="O130:Q130"/>
    <mergeCell ref="A131:B131"/>
    <mergeCell ref="C131:H131"/>
    <mergeCell ref="I131:L131"/>
    <mergeCell ref="O131:Q131"/>
    <mergeCell ref="A128:B128"/>
    <mergeCell ref="C128:H128"/>
    <mergeCell ref="I128:L128"/>
    <mergeCell ref="O128:Q128"/>
    <mergeCell ref="A129:B129"/>
    <mergeCell ref="C129:H129"/>
    <mergeCell ref="I129:L129"/>
    <mergeCell ref="O129:Q129"/>
    <mergeCell ref="A126:B126"/>
    <mergeCell ref="C126:H126"/>
    <mergeCell ref="I126:L126"/>
    <mergeCell ref="O126:Q126"/>
    <mergeCell ref="A127:B127"/>
    <mergeCell ref="C127:H127"/>
    <mergeCell ref="I127:L127"/>
    <mergeCell ref="O127:Q127"/>
    <mergeCell ref="A124:B124"/>
    <mergeCell ref="C124:H124"/>
    <mergeCell ref="I124:L124"/>
    <mergeCell ref="O124:Q124"/>
    <mergeCell ref="A125:B125"/>
    <mergeCell ref="C125:H125"/>
    <mergeCell ref="I125:L125"/>
    <mergeCell ref="O125:Q125"/>
    <mergeCell ref="A122:B122"/>
    <mergeCell ref="C122:H122"/>
    <mergeCell ref="I122:L122"/>
    <mergeCell ref="O122:Q122"/>
    <mergeCell ref="A123:B123"/>
    <mergeCell ref="C123:H123"/>
    <mergeCell ref="I123:L123"/>
    <mergeCell ref="O123:Q123"/>
    <mergeCell ref="A120:B120"/>
    <mergeCell ref="C120:H120"/>
    <mergeCell ref="I120:L120"/>
    <mergeCell ref="O120:Q120"/>
    <mergeCell ref="A121:B121"/>
    <mergeCell ref="C121:H121"/>
    <mergeCell ref="I121:L121"/>
    <mergeCell ref="O121:Q121"/>
    <mergeCell ref="A118:B118"/>
    <mergeCell ref="C118:H118"/>
    <mergeCell ref="I118:L118"/>
    <mergeCell ref="O118:Q118"/>
    <mergeCell ref="A119:B119"/>
    <mergeCell ref="C119:H119"/>
    <mergeCell ref="I119:L119"/>
    <mergeCell ref="O119:Q119"/>
    <mergeCell ref="A115:V115"/>
    <mergeCell ref="A116:B116"/>
    <mergeCell ref="C116:H116"/>
    <mergeCell ref="I116:L116"/>
    <mergeCell ref="O116:Q116"/>
    <mergeCell ref="A117:B117"/>
    <mergeCell ref="C117:H117"/>
    <mergeCell ref="I117:L117"/>
    <mergeCell ref="O117:Q117"/>
    <mergeCell ref="A112:B112"/>
    <mergeCell ref="C112:H112"/>
    <mergeCell ref="I112:L112"/>
    <mergeCell ref="O112:Q112"/>
    <mergeCell ref="A113:V113"/>
    <mergeCell ref="A114:V114"/>
    <mergeCell ref="A109:B109"/>
    <mergeCell ref="C109:H109"/>
    <mergeCell ref="I109:L109"/>
    <mergeCell ref="O109:Q109"/>
    <mergeCell ref="A110:V110"/>
    <mergeCell ref="A111:V111"/>
    <mergeCell ref="A107:B107"/>
    <mergeCell ref="C107:H107"/>
    <mergeCell ref="I107:L107"/>
    <mergeCell ref="O107:Q107"/>
    <mergeCell ref="A108:B108"/>
    <mergeCell ref="C108:H108"/>
    <mergeCell ref="I108:L108"/>
    <mergeCell ref="O108:Q108"/>
    <mergeCell ref="A104:B104"/>
    <mergeCell ref="C104:H104"/>
    <mergeCell ref="I104:L104"/>
    <mergeCell ref="O104:Q104"/>
    <mergeCell ref="A105:V105"/>
    <mergeCell ref="A106:V106"/>
    <mergeCell ref="A101:V101"/>
    <mergeCell ref="A102:V102"/>
    <mergeCell ref="A103:B103"/>
    <mergeCell ref="C103:H103"/>
    <mergeCell ref="I103:L103"/>
    <mergeCell ref="O103:Q103"/>
    <mergeCell ref="A99:B99"/>
    <mergeCell ref="C99:H99"/>
    <mergeCell ref="I99:L99"/>
    <mergeCell ref="O99:Q99"/>
    <mergeCell ref="A100:B100"/>
    <mergeCell ref="C100:H100"/>
    <mergeCell ref="I100:L100"/>
    <mergeCell ref="O100:Q100"/>
    <mergeCell ref="A96:B96"/>
    <mergeCell ref="C96:H96"/>
    <mergeCell ref="I96:L96"/>
    <mergeCell ref="O96:Q96"/>
    <mergeCell ref="A97:V97"/>
    <mergeCell ref="A98:V98"/>
    <mergeCell ref="A93:V93"/>
    <mergeCell ref="A94:V94"/>
    <mergeCell ref="A95:B95"/>
    <mergeCell ref="C95:H95"/>
    <mergeCell ref="I95:L95"/>
    <mergeCell ref="O95:Q95"/>
    <mergeCell ref="A90:V90"/>
    <mergeCell ref="A91:V91"/>
    <mergeCell ref="A92:B92"/>
    <mergeCell ref="C92:H92"/>
    <mergeCell ref="I92:L92"/>
    <mergeCell ref="O92:Q92"/>
    <mergeCell ref="A88:B88"/>
    <mergeCell ref="C88:H88"/>
    <mergeCell ref="I88:L88"/>
    <mergeCell ref="O88:Q88"/>
    <mergeCell ref="A89:B89"/>
    <mergeCell ref="C89:H89"/>
    <mergeCell ref="I89:L89"/>
    <mergeCell ref="O89:Q89"/>
    <mergeCell ref="A85:B85"/>
    <mergeCell ref="C85:H85"/>
    <mergeCell ref="I85:L85"/>
    <mergeCell ref="O85:Q85"/>
    <mergeCell ref="A86:V86"/>
    <mergeCell ref="A87:V87"/>
    <mergeCell ref="A83:B83"/>
    <mergeCell ref="C83:H83"/>
    <mergeCell ref="I83:L83"/>
    <mergeCell ref="O83:Q83"/>
    <mergeCell ref="A84:B84"/>
    <mergeCell ref="C84:H84"/>
    <mergeCell ref="I84:L84"/>
    <mergeCell ref="O84:Q84"/>
    <mergeCell ref="A81:B81"/>
    <mergeCell ref="C81:H81"/>
    <mergeCell ref="I81:L81"/>
    <mergeCell ref="O81:Q81"/>
    <mergeCell ref="A82:B82"/>
    <mergeCell ref="C82:H82"/>
    <mergeCell ref="I82:L82"/>
    <mergeCell ref="O82:Q82"/>
    <mergeCell ref="A79:B79"/>
    <mergeCell ref="C79:H79"/>
    <mergeCell ref="I79:L79"/>
    <mergeCell ref="O79:Q79"/>
    <mergeCell ref="A80:B80"/>
    <mergeCell ref="C80:H80"/>
    <mergeCell ref="I80:L80"/>
    <mergeCell ref="O80:Q80"/>
    <mergeCell ref="A77:B77"/>
    <mergeCell ref="C77:H77"/>
    <mergeCell ref="I77:L77"/>
    <mergeCell ref="O77:Q77"/>
    <mergeCell ref="A78:B78"/>
    <mergeCell ref="C78:H78"/>
    <mergeCell ref="I78:L78"/>
    <mergeCell ref="O78:Q78"/>
    <mergeCell ref="A75:B75"/>
    <mergeCell ref="C75:H75"/>
    <mergeCell ref="I75:L75"/>
    <mergeCell ref="O75:Q75"/>
    <mergeCell ref="A76:B76"/>
    <mergeCell ref="C76:H76"/>
    <mergeCell ref="I76:L76"/>
    <mergeCell ref="O76:Q76"/>
    <mergeCell ref="A73:B73"/>
    <mergeCell ref="C73:H73"/>
    <mergeCell ref="I73:L73"/>
    <mergeCell ref="O73:Q73"/>
    <mergeCell ref="A74:B74"/>
    <mergeCell ref="C74:H74"/>
    <mergeCell ref="I74:L74"/>
    <mergeCell ref="O74:Q74"/>
    <mergeCell ref="A71:B71"/>
    <mergeCell ref="C71:H71"/>
    <mergeCell ref="I71:L71"/>
    <mergeCell ref="O71:Q71"/>
    <mergeCell ref="A72:B72"/>
    <mergeCell ref="C72:H72"/>
    <mergeCell ref="I72:L72"/>
    <mergeCell ref="O72:Q72"/>
    <mergeCell ref="A69:B69"/>
    <mergeCell ref="C69:H69"/>
    <mergeCell ref="I69:L69"/>
    <mergeCell ref="O69:Q69"/>
    <mergeCell ref="A70:B70"/>
    <mergeCell ref="C70:H70"/>
    <mergeCell ref="I70:L70"/>
    <mergeCell ref="O70:Q70"/>
    <mergeCell ref="A67:B67"/>
    <mergeCell ref="C67:H67"/>
    <mergeCell ref="I67:L67"/>
    <mergeCell ref="O67:Q67"/>
    <mergeCell ref="A68:B68"/>
    <mergeCell ref="C68:H68"/>
    <mergeCell ref="I68:L68"/>
    <mergeCell ref="O68:Q68"/>
    <mergeCell ref="A65:B65"/>
    <mergeCell ref="C65:H65"/>
    <mergeCell ref="I65:L65"/>
    <mergeCell ref="O65:Q65"/>
    <mergeCell ref="A66:B66"/>
    <mergeCell ref="C66:H66"/>
    <mergeCell ref="I66:L66"/>
    <mergeCell ref="O66:Q66"/>
    <mergeCell ref="A63:B63"/>
    <mergeCell ref="C63:H63"/>
    <mergeCell ref="I63:L63"/>
    <mergeCell ref="O63:Q63"/>
    <mergeCell ref="A64:B64"/>
    <mergeCell ref="C64:H64"/>
    <mergeCell ref="I64:L64"/>
    <mergeCell ref="O64:Q64"/>
    <mergeCell ref="A60:B60"/>
    <mergeCell ref="C60:H60"/>
    <mergeCell ref="I60:L60"/>
    <mergeCell ref="O60:Q60"/>
    <mergeCell ref="A61:V61"/>
    <mergeCell ref="A62:V62"/>
    <mergeCell ref="A57:V57"/>
    <mergeCell ref="A58:V58"/>
    <mergeCell ref="A59:B59"/>
    <mergeCell ref="C59:H59"/>
    <mergeCell ref="I59:L59"/>
    <mergeCell ref="O59:Q59"/>
    <mergeCell ref="A54:V54"/>
    <mergeCell ref="A55:V55"/>
    <mergeCell ref="A56:B56"/>
    <mergeCell ref="C56:H56"/>
    <mergeCell ref="I56:L56"/>
    <mergeCell ref="O56:Q56"/>
    <mergeCell ref="A51:V51"/>
    <mergeCell ref="A52:V52"/>
    <mergeCell ref="A53:B53"/>
    <mergeCell ref="C53:H53"/>
    <mergeCell ref="I53:L53"/>
    <mergeCell ref="O53:Q53"/>
    <mergeCell ref="A48:V48"/>
    <mergeCell ref="A49:V49"/>
    <mergeCell ref="A50:B50"/>
    <mergeCell ref="C50:H50"/>
    <mergeCell ref="I50:L50"/>
    <mergeCell ref="O50:Q50"/>
    <mergeCell ref="A46:B46"/>
    <mergeCell ref="C46:H46"/>
    <mergeCell ref="I46:L46"/>
    <mergeCell ref="O46:Q46"/>
    <mergeCell ref="A47:B47"/>
    <mergeCell ref="C47:H47"/>
    <mergeCell ref="I47:L47"/>
    <mergeCell ref="O47:Q47"/>
    <mergeCell ref="A43:B43"/>
    <mergeCell ref="C43:H43"/>
    <mergeCell ref="I43:L43"/>
    <mergeCell ref="O43:Q43"/>
    <mergeCell ref="A44:V44"/>
    <mergeCell ref="A45:V45"/>
    <mergeCell ref="A40:V40"/>
    <mergeCell ref="A41:V41"/>
    <mergeCell ref="A42:B42"/>
    <mergeCell ref="C42:H42"/>
    <mergeCell ref="I42:L42"/>
    <mergeCell ref="O42:Q42"/>
    <mergeCell ref="A38:B38"/>
    <mergeCell ref="C38:H38"/>
    <mergeCell ref="I38:L38"/>
    <mergeCell ref="O38:Q38"/>
    <mergeCell ref="A39:B39"/>
    <mergeCell ref="C39:H39"/>
    <mergeCell ref="I39:L39"/>
    <mergeCell ref="O39:Q39"/>
    <mergeCell ref="A35:B35"/>
    <mergeCell ref="C35:H35"/>
    <mergeCell ref="I35:L35"/>
    <mergeCell ref="O35:Q35"/>
    <mergeCell ref="A36:V36"/>
    <mergeCell ref="A37:V37"/>
    <mergeCell ref="A32:V32"/>
    <mergeCell ref="A33:V33"/>
    <mergeCell ref="A34:B34"/>
    <mergeCell ref="C34:H34"/>
    <mergeCell ref="I34:L34"/>
    <mergeCell ref="O34:Q34"/>
    <mergeCell ref="A26:V26"/>
    <mergeCell ref="A27:V27"/>
    <mergeCell ref="A28:V28"/>
    <mergeCell ref="A29:V29"/>
    <mergeCell ref="A30:V30"/>
    <mergeCell ref="A31:B31"/>
    <mergeCell ref="C31:H31"/>
    <mergeCell ref="I31:L31"/>
    <mergeCell ref="O31:Q31"/>
    <mergeCell ref="A22:V22"/>
    <mergeCell ref="A23:V23"/>
    <mergeCell ref="A24:V24"/>
    <mergeCell ref="A25:B25"/>
    <mergeCell ref="C25:H25"/>
    <mergeCell ref="I25:L25"/>
    <mergeCell ref="O25:Q25"/>
    <mergeCell ref="A19:B19"/>
    <mergeCell ref="C19:H19"/>
    <mergeCell ref="I19:L19"/>
    <mergeCell ref="O19:Q19"/>
    <mergeCell ref="A20:V20"/>
    <mergeCell ref="A21:V21"/>
    <mergeCell ref="A16:V16"/>
    <mergeCell ref="A17:V17"/>
    <mergeCell ref="A18:B18"/>
    <mergeCell ref="C18:H18"/>
    <mergeCell ref="I18:L18"/>
    <mergeCell ref="O18:Q18"/>
    <mergeCell ref="C12:H12"/>
    <mergeCell ref="I12:L12"/>
    <mergeCell ref="O12:Q12"/>
    <mergeCell ref="A13:V13"/>
    <mergeCell ref="A14:V14"/>
    <mergeCell ref="A15:V15"/>
    <mergeCell ref="A7:V7"/>
    <mergeCell ref="W7:W12"/>
    <mergeCell ref="X7:X12"/>
    <mergeCell ref="Y7:Y12"/>
    <mergeCell ref="Z7:Z12"/>
    <mergeCell ref="A8:V8"/>
    <mergeCell ref="A9:V9"/>
    <mergeCell ref="A10:V10"/>
    <mergeCell ref="A11:V11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80"/>
  <sheetViews>
    <sheetView topLeftCell="A4" workbookViewId="0">
      <selection activeCell="P25" sqref="P25"/>
    </sheetView>
  </sheetViews>
  <sheetFormatPr defaultColWidth="10.44140625" defaultRowHeight="11.5" customHeight="1" outlineLevelRow="1"/>
  <cols>
    <col min="1" max="1" width="11.6640625" style="77" customWidth="1"/>
    <col min="2" max="2" width="5.77734375" style="63" customWidth="1"/>
    <col min="3" max="4" width="3" style="63" customWidth="1"/>
    <col min="5" max="6" width="5.77734375" style="63" customWidth="1"/>
    <col min="7" max="7" width="11.6640625" style="63" customWidth="1"/>
    <col min="8" max="8" width="5.77734375" style="63" customWidth="1"/>
    <col min="9" max="16" width="17.109375" style="63" customWidth="1"/>
  </cols>
  <sheetData>
    <row r="1" spans="1:16" s="71" customFormat="1" ht="11.15" customHeight="1">
      <c r="A1" s="445" t="s">
        <v>250</v>
      </c>
      <c r="B1" s="445"/>
      <c r="C1" s="445"/>
      <c r="D1" s="445"/>
      <c r="E1" s="445"/>
      <c r="F1" s="445"/>
      <c r="G1" s="445"/>
      <c r="H1" s="67" t="s">
        <v>172</v>
      </c>
      <c r="I1" s="68">
        <v>83285.14</v>
      </c>
      <c r="J1" s="68">
        <v>1739968.31</v>
      </c>
      <c r="K1" s="68">
        <v>230993.85</v>
      </c>
      <c r="L1" s="69">
        <v>2054247.3</v>
      </c>
      <c r="M1" s="68">
        <v>94860.77</v>
      </c>
      <c r="N1" s="68">
        <v>2531028.7000000002</v>
      </c>
      <c r="O1" s="68">
        <v>493165.28</v>
      </c>
      <c r="P1" s="70">
        <v>3119054.75</v>
      </c>
    </row>
    <row r="2" spans="1:16" s="71" customFormat="1" ht="11.15" customHeight="1">
      <c r="A2" s="445" t="s">
        <v>251</v>
      </c>
      <c r="B2" s="445"/>
      <c r="C2" s="445"/>
      <c r="D2" s="445"/>
      <c r="E2" s="445"/>
      <c r="F2" s="445"/>
      <c r="G2" s="445"/>
      <c r="H2" s="67" t="s">
        <v>1488</v>
      </c>
      <c r="I2" s="68">
        <v>83285.14</v>
      </c>
      <c r="J2" s="68">
        <v>1739968.31</v>
      </c>
      <c r="K2" s="68">
        <v>230993.85</v>
      </c>
      <c r="L2" s="69">
        <v>2054247.3</v>
      </c>
      <c r="M2" s="68">
        <v>513125.33</v>
      </c>
      <c r="N2" s="68">
        <v>15512927.619999999</v>
      </c>
      <c r="O2" s="68">
        <v>257493.46</v>
      </c>
      <c r="P2" s="70">
        <v>16283546.41</v>
      </c>
    </row>
    <row r="3" spans="1:16" s="76" customFormat="1" ht="11.15" customHeight="1">
      <c r="A3" s="446" t="s">
        <v>252</v>
      </c>
      <c r="B3" s="446"/>
      <c r="C3" s="446"/>
      <c r="D3" s="446"/>
      <c r="E3" s="446"/>
      <c r="F3" s="446"/>
      <c r="G3" s="446"/>
      <c r="H3" s="72"/>
      <c r="I3" s="73">
        <v>0</v>
      </c>
      <c r="J3" s="73">
        <v>0</v>
      </c>
      <c r="K3" s="73">
        <v>0</v>
      </c>
      <c r="L3" s="73">
        <v>0</v>
      </c>
      <c r="M3" s="74">
        <v>-418264.56</v>
      </c>
      <c r="N3" s="74">
        <v>-12981898.92</v>
      </c>
      <c r="O3" s="74">
        <v>235671.82</v>
      </c>
      <c r="P3" s="75">
        <v>-13164491.66</v>
      </c>
    </row>
    <row r="4" spans="1:16" s="63" customFormat="1" ht="5.15" customHeight="1"/>
    <row r="5" spans="1:16" ht="18" customHeight="1">
      <c r="M5" s="447" t="s">
        <v>253</v>
      </c>
      <c r="N5" s="447"/>
      <c r="O5" s="447"/>
      <c r="P5" s="447"/>
    </row>
    <row r="6" spans="1:16" s="79" customFormat="1" ht="24" customHeight="1">
      <c r="A6" s="448" t="s">
        <v>254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78" t="s">
        <v>8</v>
      </c>
    </row>
    <row r="7" spans="1:16" s="79" customFormat="1" ht="11.15" customHeight="1" thickBot="1">
      <c r="O7" s="80" t="s">
        <v>255</v>
      </c>
      <c r="P7" s="81" t="s">
        <v>1489</v>
      </c>
    </row>
    <row r="8" spans="1:16" s="79" customFormat="1" ht="11.15" customHeight="1">
      <c r="I8" s="82" t="s">
        <v>54</v>
      </c>
      <c r="J8" s="449" t="s">
        <v>1490</v>
      </c>
      <c r="K8" s="449"/>
      <c r="O8" s="80" t="s">
        <v>10</v>
      </c>
      <c r="P8" s="83" t="s">
        <v>1491</v>
      </c>
    </row>
    <row r="9" spans="1:16" s="79" customFormat="1" ht="11.15" customHeight="1">
      <c r="A9" s="458" t="s">
        <v>256</v>
      </c>
      <c r="B9" s="458"/>
      <c r="C9" s="458"/>
      <c r="D9" s="458"/>
      <c r="E9" s="458"/>
      <c r="F9" s="458"/>
      <c r="G9" s="459" t="s">
        <v>1492</v>
      </c>
      <c r="H9" s="459"/>
      <c r="I9" s="459"/>
      <c r="J9" s="459"/>
      <c r="K9" s="459"/>
      <c r="L9" s="459"/>
      <c r="M9" s="459"/>
      <c r="N9" s="459"/>
      <c r="O9" s="80" t="s">
        <v>12</v>
      </c>
      <c r="P9" s="84" t="s">
        <v>1482</v>
      </c>
    </row>
    <row r="10" spans="1:16" s="79" customFormat="1" ht="11.15" customHeight="1">
      <c r="A10" s="458" t="s">
        <v>257</v>
      </c>
      <c r="B10" s="458"/>
      <c r="C10" s="458"/>
      <c r="D10" s="458"/>
      <c r="E10" s="458"/>
      <c r="F10" s="458"/>
      <c r="G10" s="452"/>
      <c r="H10" s="452"/>
      <c r="I10" s="452"/>
      <c r="J10" s="452"/>
      <c r="K10" s="452"/>
      <c r="L10" s="452"/>
      <c r="M10" s="452"/>
      <c r="N10" s="452"/>
      <c r="O10" s="80" t="s">
        <v>258</v>
      </c>
      <c r="P10" s="84" t="s">
        <v>1483</v>
      </c>
    </row>
    <row r="11" spans="1:16" s="79" customFormat="1" ht="11.15" customHeight="1">
      <c r="A11" s="458" t="s">
        <v>259</v>
      </c>
      <c r="B11" s="458"/>
      <c r="C11" s="458"/>
      <c r="D11" s="458"/>
      <c r="E11" s="458"/>
      <c r="F11" s="458"/>
      <c r="G11" s="452" t="s">
        <v>260</v>
      </c>
      <c r="H11" s="452"/>
      <c r="I11" s="452"/>
      <c r="J11" s="452"/>
      <c r="K11" s="452"/>
      <c r="L11" s="452"/>
      <c r="M11" s="452"/>
      <c r="N11" s="452"/>
      <c r="O11" s="80" t="s">
        <v>261</v>
      </c>
      <c r="P11" s="84" t="s">
        <v>262</v>
      </c>
    </row>
    <row r="12" spans="1:16" s="79" customFormat="1" ht="11.15" customHeight="1">
      <c r="A12" s="450" t="s">
        <v>263</v>
      </c>
      <c r="B12" s="450"/>
      <c r="C12" s="450"/>
      <c r="D12" s="450"/>
      <c r="E12" s="450"/>
      <c r="F12" s="450"/>
      <c r="G12" s="451" t="s">
        <v>19</v>
      </c>
      <c r="H12" s="451"/>
      <c r="I12" s="451"/>
      <c r="J12" s="451"/>
      <c r="K12" s="451"/>
      <c r="L12" s="451"/>
      <c r="M12" s="451"/>
      <c r="N12" s="451"/>
      <c r="O12" s="80" t="s">
        <v>12</v>
      </c>
      <c r="P12" s="84" t="s">
        <v>264</v>
      </c>
    </row>
    <row r="13" spans="1:16" s="79" customFormat="1" ht="11.15" customHeight="1">
      <c r="A13" s="450"/>
      <c r="B13" s="450"/>
      <c r="C13" s="450"/>
      <c r="D13" s="450"/>
      <c r="E13" s="450"/>
      <c r="F13" s="450"/>
      <c r="G13" s="451"/>
      <c r="H13" s="451"/>
      <c r="I13" s="451"/>
      <c r="J13" s="451"/>
      <c r="K13" s="451"/>
      <c r="L13" s="451"/>
      <c r="M13" s="451"/>
      <c r="N13" s="451"/>
      <c r="O13" s="80"/>
      <c r="P13" s="84"/>
    </row>
    <row r="14" spans="1:16" s="79" customFormat="1" ht="11.15" customHeight="1">
      <c r="A14" s="450"/>
      <c r="B14" s="450"/>
      <c r="C14" s="450"/>
      <c r="D14" s="450"/>
      <c r="E14" s="450"/>
      <c r="F14" s="450"/>
      <c r="G14" s="452"/>
      <c r="H14" s="452"/>
      <c r="I14" s="452"/>
      <c r="J14" s="452"/>
      <c r="K14" s="452"/>
      <c r="L14" s="452"/>
      <c r="M14" s="452"/>
      <c r="N14" s="452"/>
      <c r="O14" s="80" t="s">
        <v>265</v>
      </c>
      <c r="P14" s="84" t="s">
        <v>266</v>
      </c>
    </row>
    <row r="15" spans="1:16" s="79" customFormat="1" ht="11.15" customHeight="1">
      <c r="A15" s="451" t="s">
        <v>267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O15" s="85"/>
      <c r="P15" s="84"/>
    </row>
    <row r="16" spans="1:16" s="79" customFormat="1" ht="11.15" customHeight="1" thickBot="1">
      <c r="A16" s="451" t="s">
        <v>268</v>
      </c>
      <c r="B16" s="451"/>
      <c r="C16" s="451"/>
      <c r="D16" s="453" t="s">
        <v>269</v>
      </c>
      <c r="E16" s="453"/>
      <c r="O16" s="80" t="s">
        <v>17</v>
      </c>
      <c r="P16" s="86" t="s">
        <v>270</v>
      </c>
    </row>
    <row r="17" spans="1:16" s="79" customFormat="1" ht="11.15" customHeight="1"/>
    <row r="18" spans="1:16" s="90" customFormat="1" ht="14.15" customHeight="1">
      <c r="A18" s="454" t="s">
        <v>271</v>
      </c>
      <c r="B18" s="454"/>
      <c r="C18" s="454"/>
      <c r="D18" s="454"/>
      <c r="E18" s="454"/>
      <c r="F18" s="454"/>
      <c r="G18" s="454"/>
      <c r="H18" s="456" t="s">
        <v>272</v>
      </c>
      <c r="I18" s="87" t="s">
        <v>273</v>
      </c>
      <c r="J18" s="88"/>
      <c r="K18" s="88"/>
      <c r="L18" s="88"/>
      <c r="M18" s="87" t="s">
        <v>274</v>
      </c>
      <c r="N18" s="88"/>
      <c r="O18" s="88"/>
      <c r="P18" s="89"/>
    </row>
    <row r="19" spans="1:16" s="90" customFormat="1" ht="33" customHeight="1">
      <c r="A19" s="455"/>
      <c r="B19" s="455"/>
      <c r="C19" s="455"/>
      <c r="D19" s="455"/>
      <c r="E19" s="455"/>
      <c r="F19" s="455"/>
      <c r="G19" s="455"/>
      <c r="H19" s="457"/>
      <c r="I19" s="91" t="s">
        <v>275</v>
      </c>
      <c r="J19" s="91" t="s">
        <v>276</v>
      </c>
      <c r="K19" s="91" t="s">
        <v>277</v>
      </c>
      <c r="L19" s="91" t="s">
        <v>278</v>
      </c>
      <c r="M19" s="91" t="s">
        <v>275</v>
      </c>
      <c r="N19" s="91" t="s">
        <v>276</v>
      </c>
      <c r="O19" s="91" t="s">
        <v>277</v>
      </c>
      <c r="P19" s="92" t="s">
        <v>278</v>
      </c>
    </row>
    <row r="20" spans="1:16" s="95" customFormat="1" ht="9" customHeight="1" thickBot="1">
      <c r="A20" s="463" t="s">
        <v>1493</v>
      </c>
      <c r="B20" s="463"/>
      <c r="C20" s="463"/>
      <c r="D20" s="463"/>
      <c r="E20" s="463"/>
      <c r="F20" s="463"/>
      <c r="G20" s="463"/>
      <c r="H20" s="93" t="s">
        <v>426</v>
      </c>
      <c r="I20" s="93" t="s">
        <v>1494</v>
      </c>
      <c r="J20" s="93" t="s">
        <v>403</v>
      </c>
      <c r="K20" s="93" t="s">
        <v>1455</v>
      </c>
      <c r="L20" s="93" t="s">
        <v>1495</v>
      </c>
      <c r="M20" s="93" t="s">
        <v>1496</v>
      </c>
      <c r="N20" s="93" t="s">
        <v>1497</v>
      </c>
      <c r="O20" s="93" t="s">
        <v>1498</v>
      </c>
      <c r="P20" s="94" t="s">
        <v>1499</v>
      </c>
    </row>
    <row r="21" spans="1:16" s="99" customFormat="1" ht="12" customHeight="1">
      <c r="A21" s="464" t="s">
        <v>279</v>
      </c>
      <c r="B21" s="464"/>
      <c r="C21" s="464"/>
      <c r="D21" s="464"/>
      <c r="E21" s="464"/>
      <c r="F21" s="464"/>
      <c r="G21" s="464"/>
      <c r="H21" s="96"/>
      <c r="I21" s="97"/>
      <c r="J21" s="97"/>
      <c r="K21" s="97"/>
      <c r="L21" s="97"/>
      <c r="M21" s="97"/>
      <c r="N21" s="97"/>
      <c r="O21" s="97"/>
      <c r="P21" s="98"/>
    </row>
    <row r="22" spans="1:16" ht="24" customHeight="1">
      <c r="A22" s="461" t="s">
        <v>280</v>
      </c>
      <c r="B22" s="461"/>
      <c r="C22" s="461"/>
      <c r="D22" s="461"/>
      <c r="E22" s="461"/>
      <c r="F22" s="461"/>
      <c r="G22" s="461"/>
      <c r="H22" s="100" t="s">
        <v>224</v>
      </c>
      <c r="I22" s="101">
        <v>0</v>
      </c>
      <c r="J22" s="102">
        <v>49137396.899999999</v>
      </c>
      <c r="K22" s="102">
        <v>140500</v>
      </c>
      <c r="L22" s="102">
        <v>49277896.899999999</v>
      </c>
      <c r="M22" s="101">
        <v>0</v>
      </c>
      <c r="N22" s="102">
        <v>51137192.649999999</v>
      </c>
      <c r="O22" s="102">
        <v>140500</v>
      </c>
      <c r="P22" s="103">
        <v>51277692.649999999</v>
      </c>
    </row>
    <row r="23" spans="1:16" ht="11.15" customHeight="1" outlineLevel="1">
      <c r="A23" s="462" t="s">
        <v>37</v>
      </c>
      <c r="B23" s="462"/>
      <c r="C23" s="462"/>
      <c r="D23" s="462"/>
      <c r="E23" s="462"/>
      <c r="F23" s="462"/>
      <c r="G23" s="462"/>
      <c r="H23" s="104"/>
      <c r="I23" s="105"/>
      <c r="J23" s="105"/>
      <c r="K23" s="105"/>
      <c r="L23" s="105"/>
      <c r="M23" s="105"/>
      <c r="N23" s="105"/>
      <c r="O23" s="105"/>
      <c r="P23" s="106"/>
    </row>
    <row r="24" spans="1:16" ht="11.15" customHeight="1" outlineLevel="1">
      <c r="A24" s="460" t="s">
        <v>281</v>
      </c>
      <c r="B24" s="460"/>
      <c r="C24" s="460"/>
      <c r="D24" s="460"/>
      <c r="E24" s="460"/>
      <c r="F24" s="460"/>
      <c r="G24" s="460"/>
      <c r="H24" s="100" t="s">
        <v>1500</v>
      </c>
      <c r="I24" s="107">
        <v>0</v>
      </c>
      <c r="J24" s="108">
        <v>44160237.530000001</v>
      </c>
      <c r="K24" s="107">
        <v>0</v>
      </c>
      <c r="L24" s="102">
        <v>44160237.530000001</v>
      </c>
      <c r="M24" s="107">
        <v>0</v>
      </c>
      <c r="N24" s="108">
        <v>45089391.380000003</v>
      </c>
      <c r="O24" s="107">
        <v>0</v>
      </c>
      <c r="P24" s="103">
        <v>45089391.380000003</v>
      </c>
    </row>
    <row r="25" spans="1:16" ht="22" customHeight="1" outlineLevel="1">
      <c r="A25" s="460" t="s">
        <v>282</v>
      </c>
      <c r="B25" s="460"/>
      <c r="C25" s="460"/>
      <c r="D25" s="460"/>
      <c r="E25" s="460"/>
      <c r="F25" s="460"/>
      <c r="G25" s="460"/>
      <c r="H25" s="100" t="s">
        <v>1501</v>
      </c>
      <c r="I25" s="107">
        <v>0</v>
      </c>
      <c r="J25" s="108">
        <v>1110150.26</v>
      </c>
      <c r="K25" s="107">
        <v>0</v>
      </c>
      <c r="L25" s="102">
        <v>1110150.26</v>
      </c>
      <c r="M25" s="107">
        <v>0</v>
      </c>
      <c r="N25" s="108">
        <v>1979880.26</v>
      </c>
      <c r="O25" s="107">
        <v>0</v>
      </c>
      <c r="P25" s="103">
        <v>1979880.26</v>
      </c>
    </row>
    <row r="26" spans="1:16" ht="22" customHeight="1" outlineLevel="1">
      <c r="A26" s="460" t="s">
        <v>283</v>
      </c>
      <c r="B26" s="460"/>
      <c r="C26" s="460"/>
      <c r="D26" s="460"/>
      <c r="E26" s="460"/>
      <c r="F26" s="460"/>
      <c r="G26" s="460"/>
      <c r="H26" s="100" t="s">
        <v>1502</v>
      </c>
      <c r="I26" s="107">
        <v>0</v>
      </c>
      <c r="J26" s="108">
        <v>3867009.11</v>
      </c>
      <c r="K26" s="108">
        <v>140500</v>
      </c>
      <c r="L26" s="102">
        <v>4007509.11</v>
      </c>
      <c r="M26" s="107">
        <v>0</v>
      </c>
      <c r="N26" s="108">
        <v>4067921.01</v>
      </c>
      <c r="O26" s="108">
        <v>140500</v>
      </c>
      <c r="P26" s="103">
        <v>4208421.01</v>
      </c>
    </row>
    <row r="27" spans="1:16" ht="11.15" customHeight="1" outlineLevel="1">
      <c r="A27" s="460" t="s">
        <v>284</v>
      </c>
      <c r="B27" s="460"/>
      <c r="C27" s="460"/>
      <c r="D27" s="460"/>
      <c r="E27" s="460"/>
      <c r="F27" s="460"/>
      <c r="G27" s="460"/>
      <c r="H27" s="100" t="s">
        <v>1503</v>
      </c>
      <c r="I27" s="107">
        <v>0</v>
      </c>
      <c r="J27" s="107">
        <v>0</v>
      </c>
      <c r="K27" s="107">
        <v>0</v>
      </c>
      <c r="L27" s="101">
        <v>0</v>
      </c>
      <c r="M27" s="107">
        <v>0</v>
      </c>
      <c r="N27" s="107">
        <v>0</v>
      </c>
      <c r="O27" s="107">
        <v>0</v>
      </c>
      <c r="P27" s="109">
        <v>0</v>
      </c>
    </row>
    <row r="28" spans="1:16" ht="12" customHeight="1">
      <c r="A28" s="461" t="s">
        <v>285</v>
      </c>
      <c r="B28" s="461"/>
      <c r="C28" s="461"/>
      <c r="D28" s="461"/>
      <c r="E28" s="461"/>
      <c r="F28" s="461"/>
      <c r="G28" s="461"/>
      <c r="H28" s="100" t="s">
        <v>226</v>
      </c>
      <c r="I28" s="101">
        <v>0</v>
      </c>
      <c r="J28" s="102">
        <v>44703622.920000002</v>
      </c>
      <c r="K28" s="102">
        <v>21500</v>
      </c>
      <c r="L28" s="102">
        <v>44725122.920000002</v>
      </c>
      <c r="M28" s="101">
        <v>0</v>
      </c>
      <c r="N28" s="102">
        <v>46103388.079999998</v>
      </c>
      <c r="O28" s="102">
        <v>51250.04</v>
      </c>
      <c r="P28" s="103">
        <v>46154638.119999997</v>
      </c>
    </row>
    <row r="29" spans="1:16" ht="11.15" customHeight="1" outlineLevel="1">
      <c r="A29" s="462" t="s">
        <v>37</v>
      </c>
      <c r="B29" s="462"/>
      <c r="C29" s="462"/>
      <c r="D29" s="462"/>
      <c r="E29" s="462"/>
      <c r="F29" s="462"/>
      <c r="G29" s="462"/>
      <c r="H29" s="104"/>
      <c r="I29" s="105"/>
      <c r="J29" s="105"/>
      <c r="K29" s="105"/>
      <c r="L29" s="105"/>
      <c r="M29" s="105"/>
      <c r="N29" s="105"/>
      <c r="O29" s="105"/>
      <c r="P29" s="106"/>
    </row>
    <row r="30" spans="1:16" ht="22" customHeight="1" outlineLevel="1">
      <c r="A30" s="460" t="s">
        <v>286</v>
      </c>
      <c r="B30" s="460"/>
      <c r="C30" s="460"/>
      <c r="D30" s="460"/>
      <c r="E30" s="460"/>
      <c r="F30" s="460"/>
      <c r="G30" s="460"/>
      <c r="H30" s="100" t="s">
        <v>1504</v>
      </c>
      <c r="I30" s="107">
        <v>0</v>
      </c>
      <c r="J30" s="108">
        <v>41336915.869999997</v>
      </c>
      <c r="K30" s="107">
        <v>0</v>
      </c>
      <c r="L30" s="102">
        <v>41336915.869999997</v>
      </c>
      <c r="M30" s="107">
        <v>0</v>
      </c>
      <c r="N30" s="108">
        <v>41423043.350000001</v>
      </c>
      <c r="O30" s="107">
        <v>0</v>
      </c>
      <c r="P30" s="103">
        <v>41423043.350000001</v>
      </c>
    </row>
    <row r="31" spans="1:16" ht="22" customHeight="1" outlineLevel="1">
      <c r="A31" s="460" t="s">
        <v>287</v>
      </c>
      <c r="B31" s="460"/>
      <c r="C31" s="460"/>
      <c r="D31" s="460"/>
      <c r="E31" s="460"/>
      <c r="F31" s="460"/>
      <c r="G31" s="460"/>
      <c r="H31" s="100" t="s">
        <v>1505</v>
      </c>
      <c r="I31" s="107">
        <v>0</v>
      </c>
      <c r="J31" s="108">
        <v>1110150.26</v>
      </c>
      <c r="K31" s="107">
        <v>0</v>
      </c>
      <c r="L31" s="102">
        <v>1110150.26</v>
      </c>
      <c r="M31" s="107">
        <v>0</v>
      </c>
      <c r="N31" s="108">
        <v>1979880.26</v>
      </c>
      <c r="O31" s="107">
        <v>0</v>
      </c>
      <c r="P31" s="103">
        <v>1979880.26</v>
      </c>
    </row>
    <row r="32" spans="1:16" ht="22" customHeight="1" outlineLevel="1">
      <c r="A32" s="460" t="s">
        <v>288</v>
      </c>
      <c r="B32" s="460"/>
      <c r="C32" s="460"/>
      <c r="D32" s="460"/>
      <c r="E32" s="460"/>
      <c r="F32" s="460"/>
      <c r="G32" s="460"/>
      <c r="H32" s="100" t="s">
        <v>1506</v>
      </c>
      <c r="I32" s="107">
        <v>0</v>
      </c>
      <c r="J32" s="108">
        <v>2256556.79</v>
      </c>
      <c r="K32" s="108">
        <v>21500</v>
      </c>
      <c r="L32" s="102">
        <v>2278056.79</v>
      </c>
      <c r="M32" s="107">
        <v>0</v>
      </c>
      <c r="N32" s="108">
        <v>2700464.47</v>
      </c>
      <c r="O32" s="108">
        <v>51250.04</v>
      </c>
      <c r="P32" s="103">
        <v>2751714.51</v>
      </c>
    </row>
    <row r="33" spans="1:16" ht="11.15" customHeight="1" outlineLevel="1">
      <c r="A33" s="460" t="s">
        <v>289</v>
      </c>
      <c r="B33" s="460"/>
      <c r="C33" s="460"/>
      <c r="D33" s="460"/>
      <c r="E33" s="460"/>
      <c r="F33" s="460"/>
      <c r="G33" s="460"/>
      <c r="H33" s="100" t="s">
        <v>1507</v>
      </c>
      <c r="I33" s="107">
        <v>0</v>
      </c>
      <c r="J33" s="107">
        <v>0</v>
      </c>
      <c r="K33" s="107">
        <v>0</v>
      </c>
      <c r="L33" s="101">
        <v>0</v>
      </c>
      <c r="M33" s="107">
        <v>0</v>
      </c>
      <c r="N33" s="107">
        <v>0</v>
      </c>
      <c r="O33" s="107">
        <v>0</v>
      </c>
      <c r="P33" s="109">
        <v>0</v>
      </c>
    </row>
    <row r="34" spans="1:16" ht="24" customHeight="1">
      <c r="A34" s="461" t="s">
        <v>290</v>
      </c>
      <c r="B34" s="461"/>
      <c r="C34" s="461"/>
      <c r="D34" s="461"/>
      <c r="E34" s="461"/>
      <c r="F34" s="461"/>
      <c r="G34" s="461"/>
      <c r="H34" s="100" t="s">
        <v>228</v>
      </c>
      <c r="I34" s="101">
        <v>0</v>
      </c>
      <c r="J34" s="102">
        <v>4433773.9800000004</v>
      </c>
      <c r="K34" s="102">
        <v>119000</v>
      </c>
      <c r="L34" s="102">
        <v>4552773.9800000004</v>
      </c>
      <c r="M34" s="101">
        <v>0</v>
      </c>
      <c r="N34" s="102">
        <v>5033804.57</v>
      </c>
      <c r="O34" s="102">
        <v>89249.96</v>
      </c>
      <c r="P34" s="103">
        <v>5123054.53</v>
      </c>
    </row>
    <row r="35" spans="1:16" ht="11.15" customHeight="1" outlineLevel="1">
      <c r="A35" s="462" t="s">
        <v>35</v>
      </c>
      <c r="B35" s="462"/>
      <c r="C35" s="462"/>
      <c r="D35" s="462"/>
      <c r="E35" s="462"/>
      <c r="F35" s="462"/>
      <c r="G35" s="462"/>
      <c r="H35" s="104"/>
      <c r="I35" s="105"/>
      <c r="J35" s="105"/>
      <c r="K35" s="105"/>
      <c r="L35" s="105"/>
      <c r="M35" s="105"/>
      <c r="N35" s="105"/>
      <c r="O35" s="105"/>
      <c r="P35" s="106"/>
    </row>
    <row r="36" spans="1:16" ht="22" customHeight="1" outlineLevel="1">
      <c r="A36" s="460" t="s">
        <v>291</v>
      </c>
      <c r="B36" s="460"/>
      <c r="C36" s="460"/>
      <c r="D36" s="460"/>
      <c r="E36" s="460"/>
      <c r="F36" s="460"/>
      <c r="G36" s="460"/>
      <c r="H36" s="100" t="s">
        <v>1508</v>
      </c>
      <c r="I36" s="101">
        <v>0</v>
      </c>
      <c r="J36" s="102">
        <v>2823321.66</v>
      </c>
      <c r="K36" s="101">
        <v>0</v>
      </c>
      <c r="L36" s="102">
        <v>2823321.66</v>
      </c>
      <c r="M36" s="101">
        <v>0</v>
      </c>
      <c r="N36" s="102">
        <v>3666348.03</v>
      </c>
      <c r="O36" s="101">
        <v>0</v>
      </c>
      <c r="P36" s="103">
        <v>3666348.03</v>
      </c>
    </row>
    <row r="37" spans="1:16" ht="22" customHeight="1" outlineLevel="1">
      <c r="A37" s="460" t="s">
        <v>292</v>
      </c>
      <c r="B37" s="460"/>
      <c r="C37" s="460"/>
      <c r="D37" s="460"/>
      <c r="E37" s="460"/>
      <c r="F37" s="460"/>
      <c r="G37" s="460"/>
      <c r="H37" s="100" t="s">
        <v>1509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9">
        <v>0</v>
      </c>
    </row>
    <row r="38" spans="1:16" ht="22" customHeight="1" outlineLevel="1">
      <c r="A38" s="460" t="s">
        <v>293</v>
      </c>
      <c r="B38" s="460"/>
      <c r="C38" s="460"/>
      <c r="D38" s="460"/>
      <c r="E38" s="460"/>
      <c r="F38" s="460"/>
      <c r="G38" s="460"/>
      <c r="H38" s="100" t="s">
        <v>1510</v>
      </c>
      <c r="I38" s="101">
        <v>0</v>
      </c>
      <c r="J38" s="102">
        <v>1610452.32</v>
      </c>
      <c r="K38" s="102">
        <v>119000</v>
      </c>
      <c r="L38" s="102">
        <v>1729452.32</v>
      </c>
      <c r="M38" s="101">
        <v>0</v>
      </c>
      <c r="N38" s="102">
        <v>1367456.54</v>
      </c>
      <c r="O38" s="102">
        <v>89249.96</v>
      </c>
      <c r="P38" s="103">
        <v>1456706.5</v>
      </c>
    </row>
    <row r="39" spans="1:16" ht="22" customHeight="1" outlineLevel="1" thickBot="1">
      <c r="A39" s="460" t="s">
        <v>294</v>
      </c>
      <c r="B39" s="460"/>
      <c r="C39" s="460"/>
      <c r="D39" s="460"/>
      <c r="E39" s="460"/>
      <c r="F39" s="460"/>
      <c r="G39" s="460"/>
      <c r="H39" s="110" t="s">
        <v>1511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v>0</v>
      </c>
      <c r="P39" s="112">
        <v>0</v>
      </c>
    </row>
    <row r="40" spans="1:16" s="63" customFormat="1" ht="5.15" customHeight="1">
      <c r="H40" s="113"/>
      <c r="I40" s="113"/>
      <c r="J40" s="113"/>
      <c r="K40" s="113"/>
      <c r="L40" s="113"/>
      <c r="M40" s="113"/>
      <c r="N40" s="113"/>
      <c r="O40" s="113"/>
      <c r="P40" s="114"/>
    </row>
    <row r="41" spans="1:16" s="63" customFormat="1" ht="8.15" customHeight="1">
      <c r="P41" s="115" t="s">
        <v>295</v>
      </c>
    </row>
    <row r="42" spans="1:16" ht="14.15" customHeight="1">
      <c r="A42" s="454" t="s">
        <v>271</v>
      </c>
      <c r="B42" s="454"/>
      <c r="C42" s="454"/>
      <c r="D42" s="454"/>
      <c r="E42" s="454"/>
      <c r="F42" s="454"/>
      <c r="G42" s="454"/>
      <c r="H42" s="456" t="s">
        <v>272</v>
      </c>
      <c r="I42" s="87" t="s">
        <v>273</v>
      </c>
      <c r="J42" s="88"/>
      <c r="K42" s="88"/>
      <c r="L42" s="88"/>
      <c r="M42" s="87" t="s">
        <v>274</v>
      </c>
      <c r="N42" s="88"/>
      <c r="O42" s="88"/>
      <c r="P42" s="116"/>
    </row>
    <row r="43" spans="1:16" ht="33" customHeight="1">
      <c r="A43" s="455"/>
      <c r="B43" s="455"/>
      <c r="C43" s="455"/>
      <c r="D43" s="455"/>
      <c r="E43" s="455"/>
      <c r="F43" s="455"/>
      <c r="G43" s="455"/>
      <c r="H43" s="457"/>
      <c r="I43" s="91" t="s">
        <v>275</v>
      </c>
      <c r="J43" s="91" t="s">
        <v>276</v>
      </c>
      <c r="K43" s="91" t="s">
        <v>277</v>
      </c>
      <c r="L43" s="91" t="s">
        <v>278</v>
      </c>
      <c r="M43" s="91" t="s">
        <v>275</v>
      </c>
      <c r="N43" s="91" t="s">
        <v>276</v>
      </c>
      <c r="O43" s="91" t="s">
        <v>277</v>
      </c>
      <c r="P43" s="92" t="s">
        <v>278</v>
      </c>
    </row>
    <row r="44" spans="1:16" ht="11.15" customHeight="1" thickBot="1">
      <c r="A44" s="463" t="s">
        <v>1493</v>
      </c>
      <c r="B44" s="463"/>
      <c r="C44" s="463"/>
      <c r="D44" s="463"/>
      <c r="E44" s="463"/>
      <c r="F44" s="463"/>
      <c r="G44" s="463"/>
      <c r="H44" s="117" t="s">
        <v>426</v>
      </c>
      <c r="I44" s="117" t="s">
        <v>1494</v>
      </c>
      <c r="J44" s="117" t="s">
        <v>403</v>
      </c>
      <c r="K44" s="117" t="s">
        <v>1455</v>
      </c>
      <c r="L44" s="117" t="s">
        <v>1495</v>
      </c>
      <c r="M44" s="117" t="s">
        <v>1496</v>
      </c>
      <c r="N44" s="117" t="s">
        <v>1497</v>
      </c>
      <c r="O44" s="117" t="s">
        <v>1498</v>
      </c>
      <c r="P44" s="118" t="s">
        <v>1499</v>
      </c>
    </row>
    <row r="45" spans="1:16" ht="24" customHeight="1">
      <c r="A45" s="461" t="s">
        <v>296</v>
      </c>
      <c r="B45" s="461"/>
      <c r="C45" s="461"/>
      <c r="D45" s="461"/>
      <c r="E45" s="461"/>
      <c r="F45" s="461"/>
      <c r="G45" s="461"/>
      <c r="H45" s="100" t="s">
        <v>230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9">
        <v>0</v>
      </c>
    </row>
    <row r="46" spans="1:16" ht="11.15" customHeight="1" outlineLevel="1">
      <c r="A46" s="462" t="s">
        <v>35</v>
      </c>
      <c r="B46" s="462"/>
      <c r="C46" s="462"/>
      <c r="D46" s="462"/>
      <c r="E46" s="462"/>
      <c r="F46" s="462"/>
      <c r="G46" s="462"/>
      <c r="H46" s="104"/>
      <c r="I46" s="105"/>
      <c r="J46" s="105"/>
      <c r="K46" s="105"/>
      <c r="L46" s="105"/>
      <c r="M46" s="105"/>
      <c r="N46" s="105"/>
      <c r="O46" s="105"/>
      <c r="P46" s="106"/>
    </row>
    <row r="47" spans="1:16" ht="22" customHeight="1" outlineLevel="1">
      <c r="A47" s="460" t="s">
        <v>297</v>
      </c>
      <c r="B47" s="460"/>
      <c r="C47" s="460"/>
      <c r="D47" s="460"/>
      <c r="E47" s="460"/>
      <c r="F47" s="460"/>
      <c r="G47" s="460"/>
      <c r="H47" s="100" t="s">
        <v>1512</v>
      </c>
      <c r="I47" s="107">
        <v>0</v>
      </c>
      <c r="J47" s="107">
        <v>0</v>
      </c>
      <c r="K47" s="107">
        <v>0</v>
      </c>
      <c r="L47" s="101">
        <v>0</v>
      </c>
      <c r="M47" s="107">
        <v>0</v>
      </c>
      <c r="N47" s="107">
        <v>0</v>
      </c>
      <c r="O47" s="107">
        <v>0</v>
      </c>
      <c r="P47" s="109">
        <v>0</v>
      </c>
    </row>
    <row r="48" spans="1:16" ht="22" customHeight="1" outlineLevel="1">
      <c r="A48" s="460" t="s">
        <v>298</v>
      </c>
      <c r="B48" s="460"/>
      <c r="C48" s="460"/>
      <c r="D48" s="460"/>
      <c r="E48" s="460"/>
      <c r="F48" s="460"/>
      <c r="G48" s="460"/>
      <c r="H48" s="100" t="s">
        <v>1513</v>
      </c>
      <c r="I48" s="107">
        <v>0</v>
      </c>
      <c r="J48" s="107">
        <v>0</v>
      </c>
      <c r="K48" s="107">
        <v>0</v>
      </c>
      <c r="L48" s="101">
        <v>0</v>
      </c>
      <c r="M48" s="107">
        <v>0</v>
      </c>
      <c r="N48" s="107">
        <v>0</v>
      </c>
      <c r="O48" s="107">
        <v>0</v>
      </c>
      <c r="P48" s="109">
        <v>0</v>
      </c>
    </row>
    <row r="49" spans="1:16" s="63" customFormat="1" ht="11.15" customHeight="1" outlineLevel="1">
      <c r="A49" s="460" t="s">
        <v>299</v>
      </c>
      <c r="B49" s="460"/>
      <c r="C49" s="460"/>
      <c r="D49" s="460"/>
      <c r="E49" s="460"/>
      <c r="F49" s="460"/>
      <c r="G49" s="460"/>
      <c r="H49" s="100" t="s">
        <v>1514</v>
      </c>
      <c r="I49" s="107">
        <v>0</v>
      </c>
      <c r="J49" s="107">
        <v>0</v>
      </c>
      <c r="K49" s="107">
        <v>0</v>
      </c>
      <c r="L49" s="101">
        <v>0</v>
      </c>
      <c r="M49" s="107">
        <v>0</v>
      </c>
      <c r="N49" s="107">
        <v>0</v>
      </c>
      <c r="O49" s="107">
        <v>0</v>
      </c>
      <c r="P49" s="109">
        <v>0</v>
      </c>
    </row>
    <row r="50" spans="1:16" ht="12" customHeight="1">
      <c r="A50" s="461" t="s">
        <v>300</v>
      </c>
      <c r="B50" s="461"/>
      <c r="C50" s="461"/>
      <c r="D50" s="461"/>
      <c r="E50" s="461"/>
      <c r="F50" s="461"/>
      <c r="G50" s="461"/>
      <c r="H50" s="100" t="s">
        <v>1515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9">
        <v>0</v>
      </c>
    </row>
    <row r="51" spans="1:16" ht="11.15" customHeight="1" outlineLevel="1">
      <c r="A51" s="462" t="s">
        <v>35</v>
      </c>
      <c r="B51" s="462"/>
      <c r="C51" s="462"/>
      <c r="D51" s="462"/>
      <c r="E51" s="462"/>
      <c r="F51" s="462"/>
      <c r="G51" s="462"/>
      <c r="H51" s="104"/>
      <c r="I51" s="105"/>
      <c r="J51" s="105"/>
      <c r="K51" s="105"/>
      <c r="L51" s="105"/>
      <c r="M51" s="105"/>
      <c r="N51" s="105"/>
      <c r="O51" s="105"/>
      <c r="P51" s="106"/>
    </row>
    <row r="52" spans="1:16" ht="22" customHeight="1" outlineLevel="1">
      <c r="A52" s="460" t="s">
        <v>301</v>
      </c>
      <c r="B52" s="460"/>
      <c r="C52" s="460"/>
      <c r="D52" s="460"/>
      <c r="E52" s="460"/>
      <c r="F52" s="460"/>
      <c r="G52" s="460"/>
      <c r="H52" s="100" t="s">
        <v>1516</v>
      </c>
      <c r="I52" s="107">
        <v>0</v>
      </c>
      <c r="J52" s="107">
        <v>0</v>
      </c>
      <c r="K52" s="107">
        <v>0</v>
      </c>
      <c r="L52" s="101">
        <v>0</v>
      </c>
      <c r="M52" s="107">
        <v>0</v>
      </c>
      <c r="N52" s="107">
        <v>0</v>
      </c>
      <c r="O52" s="107">
        <v>0</v>
      </c>
      <c r="P52" s="109">
        <v>0</v>
      </c>
    </row>
    <row r="53" spans="1:16" ht="22" customHeight="1" outlineLevel="1">
      <c r="A53" s="460" t="s">
        <v>302</v>
      </c>
      <c r="B53" s="460"/>
      <c r="C53" s="460"/>
      <c r="D53" s="460"/>
      <c r="E53" s="460"/>
      <c r="F53" s="460"/>
      <c r="G53" s="460"/>
      <c r="H53" s="100" t="s">
        <v>1517</v>
      </c>
      <c r="I53" s="107">
        <v>0</v>
      </c>
      <c r="J53" s="107">
        <v>0</v>
      </c>
      <c r="K53" s="107">
        <v>0</v>
      </c>
      <c r="L53" s="101">
        <v>0</v>
      </c>
      <c r="M53" s="107">
        <v>0</v>
      </c>
      <c r="N53" s="107">
        <v>0</v>
      </c>
      <c r="O53" s="107">
        <v>0</v>
      </c>
      <c r="P53" s="109">
        <v>0</v>
      </c>
    </row>
    <row r="54" spans="1:16" ht="11.15" customHeight="1" outlineLevel="1">
      <c r="A54" s="460" t="s">
        <v>303</v>
      </c>
      <c r="B54" s="460"/>
      <c r="C54" s="460"/>
      <c r="D54" s="460"/>
      <c r="E54" s="460"/>
      <c r="F54" s="460"/>
      <c r="G54" s="460"/>
      <c r="H54" s="100" t="s">
        <v>1518</v>
      </c>
      <c r="I54" s="107">
        <v>0</v>
      </c>
      <c r="J54" s="107">
        <v>0</v>
      </c>
      <c r="K54" s="107">
        <v>0</v>
      </c>
      <c r="L54" s="101">
        <v>0</v>
      </c>
      <c r="M54" s="107">
        <v>0</v>
      </c>
      <c r="N54" s="107">
        <v>0</v>
      </c>
      <c r="O54" s="107">
        <v>0</v>
      </c>
      <c r="P54" s="109">
        <v>0</v>
      </c>
    </row>
    <row r="55" spans="1:16" ht="24" customHeight="1">
      <c r="A55" s="461" t="s">
        <v>304</v>
      </c>
      <c r="B55" s="461"/>
      <c r="C55" s="461"/>
      <c r="D55" s="461"/>
      <c r="E55" s="461"/>
      <c r="F55" s="461"/>
      <c r="G55" s="461"/>
      <c r="H55" s="100" t="s">
        <v>1519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9">
        <v>0</v>
      </c>
    </row>
    <row r="56" spans="1:16" ht="11.15" customHeight="1" outlineLevel="1">
      <c r="A56" s="462" t="s">
        <v>35</v>
      </c>
      <c r="B56" s="462"/>
      <c r="C56" s="462"/>
      <c r="D56" s="462"/>
      <c r="E56" s="462"/>
      <c r="F56" s="462"/>
      <c r="G56" s="462"/>
      <c r="H56" s="104"/>
      <c r="I56" s="105"/>
      <c r="J56" s="105"/>
      <c r="K56" s="105"/>
      <c r="L56" s="105"/>
      <c r="M56" s="105"/>
      <c r="N56" s="105"/>
      <c r="O56" s="105"/>
      <c r="P56" s="106"/>
    </row>
    <row r="57" spans="1:16" ht="22" customHeight="1" outlineLevel="1">
      <c r="A57" s="460" t="s">
        <v>305</v>
      </c>
      <c r="B57" s="460"/>
      <c r="C57" s="460"/>
      <c r="D57" s="460"/>
      <c r="E57" s="460"/>
      <c r="F57" s="460"/>
      <c r="G57" s="460"/>
      <c r="H57" s="100" t="s">
        <v>1520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9">
        <v>0</v>
      </c>
    </row>
    <row r="58" spans="1:16" ht="22" customHeight="1" outlineLevel="1">
      <c r="A58" s="460" t="s">
        <v>306</v>
      </c>
      <c r="B58" s="460"/>
      <c r="C58" s="460"/>
      <c r="D58" s="460"/>
      <c r="E58" s="460"/>
      <c r="F58" s="460"/>
      <c r="G58" s="460"/>
      <c r="H58" s="100" t="s">
        <v>1521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9">
        <v>0</v>
      </c>
    </row>
    <row r="59" spans="1:16" ht="22" customHeight="1" outlineLevel="1">
      <c r="A59" s="460" t="s">
        <v>307</v>
      </c>
      <c r="B59" s="460"/>
      <c r="C59" s="460"/>
      <c r="D59" s="460"/>
      <c r="E59" s="460"/>
      <c r="F59" s="460"/>
      <c r="G59" s="460"/>
      <c r="H59" s="100" t="s">
        <v>1522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9">
        <v>0</v>
      </c>
    </row>
    <row r="60" spans="1:16" ht="24" customHeight="1">
      <c r="A60" s="461" t="s">
        <v>308</v>
      </c>
      <c r="B60" s="461"/>
      <c r="C60" s="461"/>
      <c r="D60" s="461"/>
      <c r="E60" s="461"/>
      <c r="F60" s="461"/>
      <c r="G60" s="461"/>
      <c r="H60" s="100" t="s">
        <v>1523</v>
      </c>
      <c r="I60" s="107">
        <v>0</v>
      </c>
      <c r="J60" s="107">
        <v>0</v>
      </c>
      <c r="K60" s="107">
        <v>0</v>
      </c>
      <c r="L60" s="101">
        <v>0</v>
      </c>
      <c r="M60" s="107">
        <v>0</v>
      </c>
      <c r="N60" s="107">
        <v>0</v>
      </c>
      <c r="O60" s="107">
        <v>0</v>
      </c>
      <c r="P60" s="109">
        <v>0</v>
      </c>
    </row>
    <row r="61" spans="1:16" ht="12" customHeight="1">
      <c r="A61" s="461" t="s">
        <v>309</v>
      </c>
      <c r="B61" s="461"/>
      <c r="C61" s="461"/>
      <c r="D61" s="461"/>
      <c r="E61" s="461"/>
      <c r="F61" s="461"/>
      <c r="G61" s="461"/>
      <c r="H61" s="100" t="s">
        <v>1524</v>
      </c>
      <c r="I61" s="107">
        <v>0</v>
      </c>
      <c r="J61" s="108">
        <v>105836.18</v>
      </c>
      <c r="K61" s="108">
        <v>20000</v>
      </c>
      <c r="L61" s="102">
        <v>125836.18</v>
      </c>
      <c r="M61" s="107">
        <v>0</v>
      </c>
      <c r="N61" s="108">
        <v>88115.99</v>
      </c>
      <c r="O61" s="108">
        <v>20000</v>
      </c>
      <c r="P61" s="103">
        <v>108115.99</v>
      </c>
    </row>
    <row r="62" spans="1:16" s="63" customFormat="1" ht="11.15" customHeight="1" outlineLevel="1">
      <c r="A62" s="462" t="s">
        <v>35</v>
      </c>
      <c r="B62" s="462"/>
      <c r="C62" s="462"/>
      <c r="D62" s="462"/>
      <c r="E62" s="462"/>
      <c r="F62" s="462"/>
      <c r="G62" s="462"/>
      <c r="H62" s="104"/>
      <c r="I62" s="105"/>
      <c r="J62" s="105"/>
      <c r="K62" s="105"/>
      <c r="L62" s="105"/>
      <c r="M62" s="105"/>
      <c r="N62" s="105"/>
      <c r="O62" s="105"/>
      <c r="P62" s="106"/>
    </row>
    <row r="63" spans="1:16" s="63" customFormat="1" ht="22" customHeight="1" outlineLevel="1">
      <c r="A63" s="460" t="s">
        <v>310</v>
      </c>
      <c r="B63" s="460"/>
      <c r="C63" s="460"/>
      <c r="D63" s="460"/>
      <c r="E63" s="460"/>
      <c r="F63" s="460"/>
      <c r="G63" s="460"/>
      <c r="H63" s="100" t="s">
        <v>1525</v>
      </c>
      <c r="I63" s="107">
        <v>0</v>
      </c>
      <c r="J63" s="107">
        <v>0</v>
      </c>
      <c r="K63" s="107">
        <v>0</v>
      </c>
      <c r="L63" s="101">
        <v>0</v>
      </c>
      <c r="M63" s="107">
        <v>0</v>
      </c>
      <c r="N63" s="107">
        <v>0</v>
      </c>
      <c r="O63" s="107">
        <v>0</v>
      </c>
      <c r="P63" s="109">
        <v>0</v>
      </c>
    </row>
    <row r="64" spans="1:16" s="63" customFormat="1" ht="24" customHeight="1">
      <c r="A64" s="461" t="s">
        <v>311</v>
      </c>
      <c r="B64" s="461"/>
      <c r="C64" s="461"/>
      <c r="D64" s="461"/>
      <c r="E64" s="461"/>
      <c r="F64" s="461"/>
      <c r="G64" s="461"/>
      <c r="H64" s="100" t="s">
        <v>1526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9">
        <v>0</v>
      </c>
    </row>
    <row r="65" spans="1:16" s="122" customFormat="1" ht="11.15" customHeight="1" outlineLevel="1">
      <c r="A65" s="462" t="s">
        <v>35</v>
      </c>
      <c r="B65" s="462"/>
      <c r="C65" s="462"/>
      <c r="D65" s="462"/>
      <c r="E65" s="462"/>
      <c r="F65" s="462"/>
      <c r="G65" s="462"/>
      <c r="H65" s="119"/>
      <c r="I65" s="120"/>
      <c r="J65" s="120"/>
      <c r="K65" s="120"/>
      <c r="L65" s="120"/>
      <c r="M65" s="120"/>
      <c r="N65" s="120"/>
      <c r="O65" s="120"/>
      <c r="P65" s="121"/>
    </row>
    <row r="66" spans="1:16" ht="22" customHeight="1" outlineLevel="1">
      <c r="A66" s="460" t="s">
        <v>312</v>
      </c>
      <c r="B66" s="460"/>
      <c r="C66" s="460"/>
      <c r="D66" s="460"/>
      <c r="E66" s="460"/>
      <c r="F66" s="460"/>
      <c r="G66" s="460"/>
      <c r="H66" s="100" t="s">
        <v>1527</v>
      </c>
      <c r="I66" s="107">
        <v>0</v>
      </c>
      <c r="J66" s="107">
        <v>0</v>
      </c>
      <c r="K66" s="107">
        <v>0</v>
      </c>
      <c r="L66" s="101">
        <v>0</v>
      </c>
      <c r="M66" s="107">
        <v>0</v>
      </c>
      <c r="N66" s="107">
        <v>0</v>
      </c>
      <c r="O66" s="107">
        <v>0</v>
      </c>
      <c r="P66" s="109">
        <v>0</v>
      </c>
    </row>
    <row r="67" spans="1:16" ht="22" customHeight="1" outlineLevel="1">
      <c r="A67" s="460" t="s">
        <v>313</v>
      </c>
      <c r="B67" s="460"/>
      <c r="C67" s="460"/>
      <c r="D67" s="460"/>
      <c r="E67" s="460"/>
      <c r="F67" s="460"/>
      <c r="G67" s="460"/>
      <c r="H67" s="100" t="s">
        <v>1528</v>
      </c>
      <c r="I67" s="107">
        <v>0</v>
      </c>
      <c r="J67" s="107">
        <v>0</v>
      </c>
      <c r="K67" s="107">
        <v>0</v>
      </c>
      <c r="L67" s="101">
        <v>0</v>
      </c>
      <c r="M67" s="107">
        <v>0</v>
      </c>
      <c r="N67" s="107">
        <v>0</v>
      </c>
      <c r="O67" s="107">
        <v>0</v>
      </c>
      <c r="P67" s="109">
        <v>0</v>
      </c>
    </row>
    <row r="68" spans="1:16" ht="22" customHeight="1" outlineLevel="1">
      <c r="A68" s="460" t="s">
        <v>314</v>
      </c>
      <c r="B68" s="460"/>
      <c r="C68" s="460"/>
      <c r="D68" s="460"/>
      <c r="E68" s="460"/>
      <c r="F68" s="460"/>
      <c r="G68" s="460"/>
      <c r="H68" s="100" t="s">
        <v>1529</v>
      </c>
      <c r="I68" s="107">
        <v>0</v>
      </c>
      <c r="J68" s="107">
        <v>0</v>
      </c>
      <c r="K68" s="107">
        <v>0</v>
      </c>
      <c r="L68" s="101">
        <v>0</v>
      </c>
      <c r="M68" s="107">
        <v>0</v>
      </c>
      <c r="N68" s="107">
        <v>0</v>
      </c>
      <c r="O68" s="107">
        <v>0</v>
      </c>
      <c r="P68" s="109">
        <v>0</v>
      </c>
    </row>
    <row r="69" spans="1:16" s="63" customFormat="1" ht="11.15" customHeight="1" outlineLevel="1" thickBot="1">
      <c r="A69" s="460" t="s">
        <v>315</v>
      </c>
      <c r="B69" s="460"/>
      <c r="C69" s="460"/>
      <c r="D69" s="460"/>
      <c r="E69" s="460"/>
      <c r="F69" s="460"/>
      <c r="G69" s="460"/>
      <c r="H69" s="110" t="s">
        <v>1530</v>
      </c>
      <c r="I69" s="123">
        <v>0</v>
      </c>
      <c r="J69" s="123">
        <v>0</v>
      </c>
      <c r="K69" s="123">
        <v>0</v>
      </c>
      <c r="L69" s="111">
        <v>0</v>
      </c>
      <c r="M69" s="123">
        <v>0</v>
      </c>
      <c r="N69" s="123">
        <v>0</v>
      </c>
      <c r="O69" s="123">
        <v>0</v>
      </c>
      <c r="P69" s="112">
        <v>0</v>
      </c>
    </row>
    <row r="70" spans="1:16" s="63" customFormat="1" ht="5.15" customHeight="1">
      <c r="H70" s="113"/>
      <c r="I70" s="113"/>
      <c r="J70" s="113"/>
      <c r="K70" s="113"/>
      <c r="L70" s="113"/>
      <c r="M70" s="113"/>
      <c r="N70" s="113"/>
      <c r="O70" s="113"/>
      <c r="P70" s="114"/>
    </row>
    <row r="71" spans="1:16" s="124" customFormat="1" ht="8.15" customHeight="1">
      <c r="P71" s="115" t="s">
        <v>316</v>
      </c>
    </row>
    <row r="72" spans="1:16" s="90" customFormat="1" ht="14.15" customHeight="1">
      <c r="A72" s="454" t="s">
        <v>271</v>
      </c>
      <c r="B72" s="454"/>
      <c r="C72" s="454"/>
      <c r="D72" s="454"/>
      <c r="E72" s="454"/>
      <c r="F72" s="454"/>
      <c r="G72" s="454"/>
      <c r="H72" s="456" t="s">
        <v>272</v>
      </c>
      <c r="I72" s="87" t="s">
        <v>273</v>
      </c>
      <c r="J72" s="88"/>
      <c r="K72" s="88"/>
      <c r="L72" s="88"/>
      <c r="M72" s="87" t="s">
        <v>274</v>
      </c>
      <c r="N72" s="88"/>
      <c r="O72" s="88"/>
      <c r="P72" s="89"/>
    </row>
    <row r="73" spans="1:16" s="90" customFormat="1" ht="33" customHeight="1">
      <c r="A73" s="455"/>
      <c r="B73" s="455"/>
      <c r="C73" s="455"/>
      <c r="D73" s="455"/>
      <c r="E73" s="455"/>
      <c r="F73" s="455"/>
      <c r="G73" s="455"/>
      <c r="H73" s="457"/>
      <c r="I73" s="91" t="s">
        <v>275</v>
      </c>
      <c r="J73" s="91" t="s">
        <v>276</v>
      </c>
      <c r="K73" s="91" t="s">
        <v>277</v>
      </c>
      <c r="L73" s="91" t="s">
        <v>278</v>
      </c>
      <c r="M73" s="91" t="s">
        <v>275</v>
      </c>
      <c r="N73" s="91" t="s">
        <v>276</v>
      </c>
      <c r="O73" s="91" t="s">
        <v>277</v>
      </c>
      <c r="P73" s="92" t="s">
        <v>278</v>
      </c>
    </row>
    <row r="74" spans="1:16" s="95" customFormat="1" ht="9" customHeight="1" thickBot="1">
      <c r="A74" s="463" t="s">
        <v>1493</v>
      </c>
      <c r="B74" s="463"/>
      <c r="C74" s="463"/>
      <c r="D74" s="463"/>
      <c r="E74" s="463"/>
      <c r="F74" s="463"/>
      <c r="G74" s="463"/>
      <c r="H74" s="93" t="s">
        <v>426</v>
      </c>
      <c r="I74" s="93" t="s">
        <v>1494</v>
      </c>
      <c r="J74" s="93" t="s">
        <v>403</v>
      </c>
      <c r="K74" s="117" t="s">
        <v>1455</v>
      </c>
      <c r="L74" s="93" t="s">
        <v>1495</v>
      </c>
      <c r="M74" s="93" t="s">
        <v>1496</v>
      </c>
      <c r="N74" s="93" t="s">
        <v>1497</v>
      </c>
      <c r="O74" s="117" t="s">
        <v>1498</v>
      </c>
      <c r="P74" s="94" t="s">
        <v>1499</v>
      </c>
    </row>
    <row r="75" spans="1:16" s="63" customFormat="1" ht="12" customHeight="1">
      <c r="A75" s="461" t="s">
        <v>317</v>
      </c>
      <c r="B75" s="461"/>
      <c r="C75" s="461"/>
      <c r="D75" s="461"/>
      <c r="E75" s="461"/>
      <c r="F75" s="461"/>
      <c r="G75" s="461"/>
      <c r="H75" s="125" t="s">
        <v>112</v>
      </c>
      <c r="I75" s="126">
        <v>0</v>
      </c>
      <c r="J75" s="126">
        <v>0</v>
      </c>
      <c r="K75" s="101">
        <v>0</v>
      </c>
      <c r="L75" s="126">
        <v>0</v>
      </c>
      <c r="M75" s="126">
        <v>0</v>
      </c>
      <c r="N75" s="126">
        <v>0</v>
      </c>
      <c r="O75" s="101">
        <v>0</v>
      </c>
      <c r="P75" s="127">
        <v>0</v>
      </c>
    </row>
    <row r="76" spans="1:16" s="63" customFormat="1" ht="11.15" customHeight="1" outlineLevel="1">
      <c r="A76" s="462" t="s">
        <v>35</v>
      </c>
      <c r="B76" s="462"/>
      <c r="C76" s="462"/>
      <c r="D76" s="462"/>
      <c r="E76" s="462"/>
      <c r="F76" s="462"/>
      <c r="G76" s="462"/>
      <c r="H76" s="119"/>
      <c r="I76" s="120"/>
      <c r="J76" s="120"/>
      <c r="K76" s="120"/>
      <c r="L76" s="120"/>
      <c r="M76" s="120"/>
      <c r="N76" s="120"/>
      <c r="O76" s="120"/>
      <c r="P76" s="121"/>
    </row>
    <row r="77" spans="1:16" s="63" customFormat="1" ht="22" customHeight="1" outlineLevel="1">
      <c r="A77" s="460" t="s">
        <v>318</v>
      </c>
      <c r="B77" s="460"/>
      <c r="C77" s="460"/>
      <c r="D77" s="460"/>
      <c r="E77" s="460"/>
      <c r="F77" s="460"/>
      <c r="G77" s="460"/>
      <c r="H77" s="100" t="s">
        <v>1531</v>
      </c>
      <c r="I77" s="107">
        <v>0</v>
      </c>
      <c r="J77" s="107">
        <v>0</v>
      </c>
      <c r="K77" s="107">
        <v>0</v>
      </c>
      <c r="L77" s="101">
        <v>0</v>
      </c>
      <c r="M77" s="107">
        <v>0</v>
      </c>
      <c r="N77" s="107">
        <v>0</v>
      </c>
      <c r="O77" s="107">
        <v>0</v>
      </c>
      <c r="P77" s="109">
        <v>0</v>
      </c>
    </row>
    <row r="78" spans="1:16" s="63" customFormat="1" ht="22" customHeight="1" outlineLevel="1">
      <c r="A78" s="460" t="s">
        <v>319</v>
      </c>
      <c r="B78" s="460"/>
      <c r="C78" s="460"/>
      <c r="D78" s="460"/>
      <c r="E78" s="460"/>
      <c r="F78" s="460"/>
      <c r="G78" s="460"/>
      <c r="H78" s="100" t="s">
        <v>1532</v>
      </c>
      <c r="I78" s="107">
        <v>0</v>
      </c>
      <c r="J78" s="107">
        <v>0</v>
      </c>
      <c r="K78" s="107">
        <v>0</v>
      </c>
      <c r="L78" s="101">
        <v>0</v>
      </c>
      <c r="M78" s="107">
        <v>0</v>
      </c>
      <c r="N78" s="107">
        <v>0</v>
      </c>
      <c r="O78" s="107">
        <v>0</v>
      </c>
      <c r="P78" s="109">
        <v>0</v>
      </c>
    </row>
    <row r="79" spans="1:16" s="63" customFormat="1" ht="22" customHeight="1" outlineLevel="1">
      <c r="A79" s="460" t="s">
        <v>320</v>
      </c>
      <c r="B79" s="460"/>
      <c r="C79" s="460"/>
      <c r="D79" s="460"/>
      <c r="E79" s="460"/>
      <c r="F79" s="460"/>
      <c r="G79" s="460"/>
      <c r="H79" s="128" t="s">
        <v>1533</v>
      </c>
      <c r="I79" s="129">
        <v>0</v>
      </c>
      <c r="J79" s="129">
        <v>0</v>
      </c>
      <c r="K79" s="107">
        <v>0</v>
      </c>
      <c r="L79" s="130">
        <v>0</v>
      </c>
      <c r="M79" s="129">
        <v>0</v>
      </c>
      <c r="N79" s="129">
        <v>0</v>
      </c>
      <c r="O79" s="107">
        <v>0</v>
      </c>
      <c r="P79" s="131">
        <v>0</v>
      </c>
    </row>
    <row r="80" spans="1:16" s="63" customFormat="1" ht="11.15" customHeight="1" outlineLevel="1">
      <c r="A80" s="460" t="s">
        <v>321</v>
      </c>
      <c r="B80" s="460"/>
      <c r="C80" s="460"/>
      <c r="D80" s="460"/>
      <c r="E80" s="460"/>
      <c r="F80" s="460"/>
      <c r="G80" s="460"/>
      <c r="H80" s="128" t="s">
        <v>1534</v>
      </c>
      <c r="I80" s="129">
        <v>0</v>
      </c>
      <c r="J80" s="129">
        <v>0</v>
      </c>
      <c r="K80" s="107">
        <v>0</v>
      </c>
      <c r="L80" s="130">
        <v>0</v>
      </c>
      <c r="M80" s="129">
        <v>0</v>
      </c>
      <c r="N80" s="129">
        <v>0</v>
      </c>
      <c r="O80" s="107">
        <v>0</v>
      </c>
      <c r="P80" s="131">
        <v>0</v>
      </c>
    </row>
    <row r="81" spans="1:16" ht="24" customHeight="1" thickBot="1">
      <c r="A81" s="461" t="s">
        <v>322</v>
      </c>
      <c r="B81" s="461"/>
      <c r="C81" s="461"/>
      <c r="D81" s="461"/>
      <c r="E81" s="461"/>
      <c r="F81" s="461"/>
      <c r="G81" s="461"/>
      <c r="H81" s="100" t="s">
        <v>126</v>
      </c>
      <c r="I81" s="107">
        <v>0</v>
      </c>
      <c r="J81" s="107">
        <v>0</v>
      </c>
      <c r="K81" s="107">
        <v>0</v>
      </c>
      <c r="L81" s="101">
        <v>0</v>
      </c>
      <c r="M81" s="107">
        <v>0</v>
      </c>
      <c r="N81" s="107">
        <v>0</v>
      </c>
      <c r="O81" s="108">
        <v>253934.77</v>
      </c>
      <c r="P81" s="103">
        <v>253934.77</v>
      </c>
    </row>
    <row r="82" spans="1:16" s="135" customFormat="1" ht="12" customHeight="1">
      <c r="A82" s="466" t="s">
        <v>323</v>
      </c>
      <c r="B82" s="466"/>
      <c r="C82" s="466"/>
      <c r="D82" s="466"/>
      <c r="E82" s="466"/>
      <c r="F82" s="466"/>
      <c r="G82" s="466"/>
      <c r="H82" s="132"/>
      <c r="I82" s="133"/>
      <c r="J82" s="133"/>
      <c r="K82" s="133"/>
      <c r="L82" s="133"/>
      <c r="M82" s="133"/>
      <c r="N82" s="133"/>
      <c r="O82" s="133"/>
      <c r="P82" s="134"/>
    </row>
    <row r="83" spans="1:16" s="63" customFormat="1" ht="22" customHeight="1" thickBot="1">
      <c r="A83" s="467" t="s">
        <v>324</v>
      </c>
      <c r="B83" s="467"/>
      <c r="C83" s="467"/>
      <c r="D83" s="467"/>
      <c r="E83" s="467"/>
      <c r="F83" s="467"/>
      <c r="G83" s="467"/>
      <c r="H83" s="110" t="s">
        <v>132</v>
      </c>
      <c r="I83" s="111">
        <v>0</v>
      </c>
      <c r="J83" s="136">
        <v>4539610.16</v>
      </c>
      <c r="K83" s="136">
        <v>139000</v>
      </c>
      <c r="L83" s="136">
        <v>4678610.16</v>
      </c>
      <c r="M83" s="111">
        <v>0</v>
      </c>
      <c r="N83" s="136">
        <v>5121920.5599999996</v>
      </c>
      <c r="O83" s="136">
        <v>363184.73</v>
      </c>
      <c r="P83" s="137">
        <v>5485105.29</v>
      </c>
    </row>
    <row r="84" spans="1:16" s="135" customFormat="1" ht="12" customHeight="1">
      <c r="A84" s="465" t="s">
        <v>325</v>
      </c>
      <c r="B84" s="465"/>
      <c r="C84" s="465"/>
      <c r="D84" s="465"/>
      <c r="E84" s="465"/>
      <c r="F84" s="465"/>
      <c r="G84" s="465"/>
      <c r="H84" s="132"/>
      <c r="I84" s="133"/>
      <c r="J84" s="133"/>
      <c r="K84" s="133"/>
      <c r="L84" s="133"/>
      <c r="M84" s="133"/>
      <c r="N84" s="133"/>
      <c r="O84" s="133"/>
      <c r="P84" s="134"/>
    </row>
    <row r="85" spans="1:16" s="63" customFormat="1" ht="12" customHeight="1">
      <c r="A85" s="461" t="s">
        <v>326</v>
      </c>
      <c r="B85" s="461"/>
      <c r="C85" s="461"/>
      <c r="D85" s="461"/>
      <c r="E85" s="461"/>
      <c r="F85" s="461"/>
      <c r="G85" s="461"/>
      <c r="H85" s="100" t="s">
        <v>1535</v>
      </c>
      <c r="I85" s="102">
        <v>83285.14</v>
      </c>
      <c r="J85" s="102">
        <v>20717.259999999998</v>
      </c>
      <c r="K85" s="102">
        <v>59195.89</v>
      </c>
      <c r="L85" s="102">
        <v>163198.29</v>
      </c>
      <c r="M85" s="102">
        <v>94860.77</v>
      </c>
      <c r="N85" s="102">
        <v>232429.8</v>
      </c>
      <c r="O85" s="102">
        <v>93002.18</v>
      </c>
      <c r="P85" s="103">
        <v>420292.75</v>
      </c>
    </row>
    <row r="86" spans="1:16" s="122" customFormat="1" ht="11.15" customHeight="1" outlineLevel="1">
      <c r="A86" s="462" t="s">
        <v>37</v>
      </c>
      <c r="B86" s="462"/>
      <c r="C86" s="462"/>
      <c r="D86" s="462"/>
      <c r="E86" s="462"/>
      <c r="F86" s="462"/>
      <c r="G86" s="462"/>
      <c r="H86" s="119"/>
      <c r="I86" s="120"/>
      <c r="J86" s="120"/>
      <c r="K86" s="120"/>
      <c r="L86" s="120"/>
      <c r="M86" s="120"/>
      <c r="N86" s="120"/>
      <c r="O86" s="120"/>
      <c r="P86" s="121"/>
    </row>
    <row r="87" spans="1:16" ht="22" customHeight="1" outlineLevel="1">
      <c r="A87" s="460" t="s">
        <v>327</v>
      </c>
      <c r="B87" s="460"/>
      <c r="C87" s="460"/>
      <c r="D87" s="460"/>
      <c r="E87" s="460"/>
      <c r="F87" s="460"/>
      <c r="G87" s="460"/>
      <c r="H87" s="100" t="s">
        <v>1536</v>
      </c>
      <c r="I87" s="108">
        <v>83285.14</v>
      </c>
      <c r="J87" s="108">
        <v>20717.259999999998</v>
      </c>
      <c r="K87" s="108">
        <v>59195.89</v>
      </c>
      <c r="L87" s="102">
        <v>163198.29</v>
      </c>
      <c r="M87" s="108">
        <v>94860.77</v>
      </c>
      <c r="N87" s="108">
        <v>232429.8</v>
      </c>
      <c r="O87" s="108">
        <v>93002.18</v>
      </c>
      <c r="P87" s="103">
        <v>420292.75</v>
      </c>
    </row>
    <row r="88" spans="1:16" ht="22" customHeight="1" outlineLevel="1">
      <c r="A88" s="460" t="s">
        <v>328</v>
      </c>
      <c r="B88" s="460"/>
      <c r="C88" s="460"/>
      <c r="D88" s="460"/>
      <c r="E88" s="460"/>
      <c r="F88" s="460"/>
      <c r="G88" s="460"/>
      <c r="H88" s="100" t="s">
        <v>1537</v>
      </c>
      <c r="I88" s="107">
        <v>0</v>
      </c>
      <c r="J88" s="107">
        <v>0</v>
      </c>
      <c r="K88" s="107">
        <v>0</v>
      </c>
      <c r="L88" s="101">
        <v>0</v>
      </c>
      <c r="M88" s="107">
        <v>0</v>
      </c>
      <c r="N88" s="107">
        <v>0</v>
      </c>
      <c r="O88" s="107">
        <v>0</v>
      </c>
      <c r="P88" s="109">
        <v>0</v>
      </c>
    </row>
    <row r="89" spans="1:16" ht="22" customHeight="1" outlineLevel="1">
      <c r="A89" s="460" t="s">
        <v>329</v>
      </c>
      <c r="B89" s="460"/>
      <c r="C89" s="460"/>
      <c r="D89" s="460"/>
      <c r="E89" s="460"/>
      <c r="F89" s="460"/>
      <c r="G89" s="460"/>
      <c r="H89" s="100" t="s">
        <v>1538</v>
      </c>
      <c r="I89" s="107">
        <v>0</v>
      </c>
      <c r="J89" s="107">
        <v>0</v>
      </c>
      <c r="K89" s="107">
        <v>0</v>
      </c>
      <c r="L89" s="101">
        <v>0</v>
      </c>
      <c r="M89" s="107">
        <v>0</v>
      </c>
      <c r="N89" s="107">
        <v>0</v>
      </c>
      <c r="O89" s="107">
        <v>0</v>
      </c>
      <c r="P89" s="109">
        <v>0</v>
      </c>
    </row>
    <row r="90" spans="1:16" ht="22" customHeight="1" outlineLevel="1">
      <c r="A90" s="460" t="s">
        <v>330</v>
      </c>
      <c r="B90" s="460"/>
      <c r="C90" s="460"/>
      <c r="D90" s="460"/>
      <c r="E90" s="460"/>
      <c r="F90" s="460"/>
      <c r="G90" s="460"/>
      <c r="H90" s="100" t="s">
        <v>1539</v>
      </c>
      <c r="I90" s="107">
        <v>0</v>
      </c>
      <c r="J90" s="107">
        <v>0</v>
      </c>
      <c r="K90" s="107">
        <v>0</v>
      </c>
      <c r="L90" s="101">
        <v>0</v>
      </c>
      <c r="M90" s="107">
        <v>0</v>
      </c>
      <c r="N90" s="107">
        <v>0</v>
      </c>
      <c r="O90" s="107">
        <v>0</v>
      </c>
      <c r="P90" s="109">
        <v>0</v>
      </c>
    </row>
    <row r="91" spans="1:16" ht="22" customHeight="1" outlineLevel="1">
      <c r="A91" s="460" t="s">
        <v>331</v>
      </c>
      <c r="B91" s="460"/>
      <c r="C91" s="460"/>
      <c r="D91" s="460"/>
      <c r="E91" s="460"/>
      <c r="F91" s="460"/>
      <c r="G91" s="460"/>
      <c r="H91" s="100" t="s">
        <v>1540</v>
      </c>
      <c r="I91" s="107">
        <v>0</v>
      </c>
      <c r="J91" s="107">
        <v>0</v>
      </c>
      <c r="K91" s="107">
        <v>0</v>
      </c>
      <c r="L91" s="101">
        <v>0</v>
      </c>
      <c r="M91" s="107">
        <v>0</v>
      </c>
      <c r="N91" s="107">
        <v>0</v>
      </c>
      <c r="O91" s="107">
        <v>0</v>
      </c>
      <c r="P91" s="109">
        <v>0</v>
      </c>
    </row>
    <row r="92" spans="1:16" ht="33" customHeight="1" outlineLevel="1">
      <c r="A92" s="460" t="s">
        <v>332</v>
      </c>
      <c r="B92" s="460"/>
      <c r="C92" s="460"/>
      <c r="D92" s="460"/>
      <c r="E92" s="460"/>
      <c r="F92" s="460"/>
      <c r="G92" s="460"/>
      <c r="H92" s="100" t="s">
        <v>1541</v>
      </c>
      <c r="I92" s="107">
        <v>0</v>
      </c>
      <c r="J92" s="107">
        <v>0</v>
      </c>
      <c r="K92" s="107">
        <v>0</v>
      </c>
      <c r="L92" s="101">
        <v>0</v>
      </c>
      <c r="M92" s="107">
        <v>0</v>
      </c>
      <c r="N92" s="107">
        <v>0</v>
      </c>
      <c r="O92" s="107">
        <v>0</v>
      </c>
      <c r="P92" s="109">
        <v>0</v>
      </c>
    </row>
    <row r="93" spans="1:16" ht="11.15" customHeight="1" outlineLevel="1">
      <c r="A93" s="460" t="s">
        <v>333</v>
      </c>
      <c r="B93" s="460"/>
      <c r="C93" s="460"/>
      <c r="D93" s="460"/>
      <c r="E93" s="460"/>
      <c r="F93" s="460"/>
      <c r="G93" s="460"/>
      <c r="H93" s="100" t="s">
        <v>1542</v>
      </c>
      <c r="I93" s="107">
        <v>0</v>
      </c>
      <c r="J93" s="107">
        <v>0</v>
      </c>
      <c r="K93" s="107">
        <v>0</v>
      </c>
      <c r="L93" s="101">
        <v>0</v>
      </c>
      <c r="M93" s="107">
        <v>0</v>
      </c>
      <c r="N93" s="107">
        <v>0</v>
      </c>
      <c r="O93" s="107">
        <v>0</v>
      </c>
      <c r="P93" s="109">
        <v>0</v>
      </c>
    </row>
    <row r="94" spans="1:16" ht="11.15" customHeight="1" outlineLevel="1">
      <c r="A94" s="460" t="s">
        <v>334</v>
      </c>
      <c r="B94" s="460"/>
      <c r="C94" s="460"/>
      <c r="D94" s="460"/>
      <c r="E94" s="460"/>
      <c r="F94" s="460"/>
      <c r="G94" s="460"/>
      <c r="H94" s="100" t="s">
        <v>1543</v>
      </c>
      <c r="I94" s="107">
        <v>0</v>
      </c>
      <c r="J94" s="107">
        <v>0</v>
      </c>
      <c r="K94" s="107">
        <v>0</v>
      </c>
      <c r="L94" s="101">
        <v>0</v>
      </c>
      <c r="M94" s="107">
        <v>0</v>
      </c>
      <c r="N94" s="107">
        <v>0</v>
      </c>
      <c r="O94" s="107">
        <v>0</v>
      </c>
      <c r="P94" s="109">
        <v>0</v>
      </c>
    </row>
    <row r="95" spans="1:16" ht="33" customHeight="1" outlineLevel="1">
      <c r="A95" s="460" t="s">
        <v>335</v>
      </c>
      <c r="B95" s="460"/>
      <c r="C95" s="460"/>
      <c r="D95" s="460"/>
      <c r="E95" s="460"/>
      <c r="F95" s="460"/>
      <c r="G95" s="460"/>
      <c r="H95" s="100" t="s">
        <v>1544</v>
      </c>
      <c r="I95" s="107">
        <v>0</v>
      </c>
      <c r="J95" s="107">
        <v>0</v>
      </c>
      <c r="K95" s="107">
        <v>0</v>
      </c>
      <c r="L95" s="101">
        <v>0</v>
      </c>
      <c r="M95" s="107">
        <v>0</v>
      </c>
      <c r="N95" s="107">
        <v>0</v>
      </c>
      <c r="O95" s="107">
        <v>0</v>
      </c>
      <c r="P95" s="109">
        <v>0</v>
      </c>
    </row>
    <row r="96" spans="1:16" s="63" customFormat="1" ht="12" customHeight="1">
      <c r="A96" s="461" t="s">
        <v>336</v>
      </c>
      <c r="B96" s="461"/>
      <c r="C96" s="461"/>
      <c r="D96" s="461"/>
      <c r="E96" s="461"/>
      <c r="F96" s="461"/>
      <c r="G96" s="461"/>
      <c r="H96" s="100" t="s">
        <v>142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9">
        <v>0</v>
      </c>
    </row>
    <row r="97" spans="1:16" s="122" customFormat="1" ht="11.15" customHeight="1" outlineLevel="1">
      <c r="A97" s="462" t="s">
        <v>37</v>
      </c>
      <c r="B97" s="462"/>
      <c r="C97" s="462"/>
      <c r="D97" s="462"/>
      <c r="E97" s="462"/>
      <c r="F97" s="462"/>
      <c r="G97" s="462"/>
      <c r="H97" s="119"/>
      <c r="I97" s="120"/>
      <c r="J97" s="120"/>
      <c r="K97" s="120"/>
      <c r="L97" s="120"/>
      <c r="M97" s="120"/>
      <c r="N97" s="120"/>
      <c r="O97" s="120"/>
      <c r="P97" s="121"/>
    </row>
    <row r="98" spans="1:16" ht="11.15" customHeight="1" outlineLevel="1">
      <c r="A98" s="460" t="s">
        <v>337</v>
      </c>
      <c r="B98" s="460"/>
      <c r="C98" s="460"/>
      <c r="D98" s="460"/>
      <c r="E98" s="460"/>
      <c r="F98" s="460"/>
      <c r="G98" s="460"/>
      <c r="H98" s="100" t="s">
        <v>145</v>
      </c>
      <c r="I98" s="107">
        <v>0</v>
      </c>
      <c r="J98" s="107">
        <v>0</v>
      </c>
      <c r="K98" s="107">
        <v>0</v>
      </c>
      <c r="L98" s="101">
        <v>0</v>
      </c>
      <c r="M98" s="107">
        <v>0</v>
      </c>
      <c r="N98" s="107">
        <v>0</v>
      </c>
      <c r="O98" s="107">
        <v>0</v>
      </c>
      <c r="P98" s="109">
        <v>0</v>
      </c>
    </row>
    <row r="99" spans="1:16" ht="22" customHeight="1" outlineLevel="1">
      <c r="A99" s="460" t="s">
        <v>338</v>
      </c>
      <c r="B99" s="460"/>
      <c r="C99" s="460"/>
      <c r="D99" s="460"/>
      <c r="E99" s="460"/>
      <c r="F99" s="460"/>
      <c r="G99" s="460"/>
      <c r="H99" s="100" t="s">
        <v>1469</v>
      </c>
      <c r="I99" s="107">
        <v>0</v>
      </c>
      <c r="J99" s="107">
        <v>0</v>
      </c>
      <c r="K99" s="107">
        <v>0</v>
      </c>
      <c r="L99" s="101">
        <v>0</v>
      </c>
      <c r="M99" s="107">
        <v>0</v>
      </c>
      <c r="N99" s="107">
        <v>0</v>
      </c>
      <c r="O99" s="107">
        <v>0</v>
      </c>
      <c r="P99" s="109">
        <v>0</v>
      </c>
    </row>
    <row r="100" spans="1:16" ht="11.15" customHeight="1" outlineLevel="1" thickBot="1">
      <c r="A100" s="460" t="s">
        <v>339</v>
      </c>
      <c r="B100" s="460"/>
      <c r="C100" s="460"/>
      <c r="D100" s="460"/>
      <c r="E100" s="460"/>
      <c r="F100" s="460"/>
      <c r="G100" s="460"/>
      <c r="H100" s="110" t="s">
        <v>418</v>
      </c>
      <c r="I100" s="123">
        <v>0</v>
      </c>
      <c r="J100" s="123">
        <v>0</v>
      </c>
      <c r="K100" s="123">
        <v>0</v>
      </c>
      <c r="L100" s="111">
        <v>0</v>
      </c>
      <c r="M100" s="123">
        <v>0</v>
      </c>
      <c r="N100" s="123">
        <v>0</v>
      </c>
      <c r="O100" s="123">
        <v>0</v>
      </c>
      <c r="P100" s="112">
        <v>0</v>
      </c>
    </row>
    <row r="101" spans="1:16" s="63" customFormat="1" ht="5.15" customHeight="1">
      <c r="H101" s="113"/>
      <c r="I101" s="113"/>
      <c r="J101" s="113"/>
      <c r="K101" s="113"/>
      <c r="L101" s="113"/>
      <c r="M101" s="113"/>
      <c r="N101" s="113"/>
      <c r="O101" s="113"/>
      <c r="P101" s="114"/>
    </row>
    <row r="102" spans="1:16" s="63" customFormat="1" ht="8.15" customHeight="1">
      <c r="P102" s="115" t="s">
        <v>340</v>
      </c>
    </row>
    <row r="103" spans="1:16" ht="14.15" customHeight="1">
      <c r="A103" s="454" t="s">
        <v>271</v>
      </c>
      <c r="B103" s="454"/>
      <c r="C103" s="454"/>
      <c r="D103" s="454"/>
      <c r="E103" s="454"/>
      <c r="F103" s="454"/>
      <c r="G103" s="454"/>
      <c r="H103" s="456" t="s">
        <v>272</v>
      </c>
      <c r="I103" s="87" t="s">
        <v>273</v>
      </c>
      <c r="J103" s="88"/>
      <c r="K103" s="88"/>
      <c r="L103" s="88"/>
      <c r="M103" s="87" t="s">
        <v>274</v>
      </c>
      <c r="N103" s="88"/>
      <c r="O103" s="88"/>
      <c r="P103" s="89"/>
    </row>
    <row r="104" spans="1:16" ht="33" customHeight="1">
      <c r="A104" s="455"/>
      <c r="B104" s="455"/>
      <c r="C104" s="455"/>
      <c r="D104" s="455"/>
      <c r="E104" s="455"/>
      <c r="F104" s="455"/>
      <c r="G104" s="455"/>
      <c r="H104" s="457"/>
      <c r="I104" s="91" t="s">
        <v>275</v>
      </c>
      <c r="J104" s="91" t="s">
        <v>276</v>
      </c>
      <c r="K104" s="91" t="s">
        <v>277</v>
      </c>
      <c r="L104" s="91" t="s">
        <v>278</v>
      </c>
      <c r="M104" s="91" t="s">
        <v>275</v>
      </c>
      <c r="N104" s="91" t="s">
        <v>276</v>
      </c>
      <c r="O104" s="91" t="s">
        <v>277</v>
      </c>
      <c r="P104" s="92" t="s">
        <v>278</v>
      </c>
    </row>
    <row r="105" spans="1:16" ht="11.15" customHeight="1" thickBot="1">
      <c r="A105" s="463" t="s">
        <v>1493</v>
      </c>
      <c r="B105" s="463"/>
      <c r="C105" s="463"/>
      <c r="D105" s="463"/>
      <c r="E105" s="463"/>
      <c r="F105" s="463"/>
      <c r="G105" s="463"/>
      <c r="H105" s="117" t="s">
        <v>426</v>
      </c>
      <c r="I105" s="117" t="s">
        <v>1494</v>
      </c>
      <c r="J105" s="117" t="s">
        <v>403</v>
      </c>
      <c r="K105" s="117" t="s">
        <v>1455</v>
      </c>
      <c r="L105" s="117" t="s">
        <v>1495</v>
      </c>
      <c r="M105" s="117" t="s">
        <v>1496</v>
      </c>
      <c r="N105" s="117" t="s">
        <v>1497</v>
      </c>
      <c r="O105" s="117" t="s">
        <v>1498</v>
      </c>
      <c r="P105" s="118" t="s">
        <v>1499</v>
      </c>
    </row>
    <row r="106" spans="1:16" s="63" customFormat="1" ht="12" customHeight="1">
      <c r="A106" s="461" t="s">
        <v>341</v>
      </c>
      <c r="B106" s="461"/>
      <c r="C106" s="461"/>
      <c r="D106" s="461"/>
      <c r="E106" s="461"/>
      <c r="F106" s="461"/>
      <c r="G106" s="461"/>
      <c r="H106" s="100" t="s">
        <v>152</v>
      </c>
      <c r="I106" s="107">
        <v>0</v>
      </c>
      <c r="J106" s="107">
        <v>0</v>
      </c>
      <c r="K106" s="108">
        <v>32797.96</v>
      </c>
      <c r="L106" s="102">
        <v>32797.96</v>
      </c>
      <c r="M106" s="107">
        <v>0</v>
      </c>
      <c r="N106" s="107">
        <v>0</v>
      </c>
      <c r="O106" s="108">
        <v>36978.370000000003</v>
      </c>
      <c r="P106" s="103">
        <v>36978.370000000003</v>
      </c>
    </row>
    <row r="107" spans="1:16" s="63" customFormat="1" ht="12" customHeight="1">
      <c r="A107" s="461" t="s">
        <v>342</v>
      </c>
      <c r="B107" s="461"/>
      <c r="C107" s="461"/>
      <c r="D107" s="461"/>
      <c r="E107" s="461"/>
      <c r="F107" s="461"/>
      <c r="G107" s="461"/>
      <c r="H107" s="100" t="s">
        <v>159</v>
      </c>
      <c r="I107" s="107">
        <v>0</v>
      </c>
      <c r="J107" s="107">
        <v>0</v>
      </c>
      <c r="K107" s="107">
        <v>0</v>
      </c>
      <c r="L107" s="101">
        <v>0</v>
      </c>
      <c r="M107" s="107">
        <v>0</v>
      </c>
      <c r="N107" s="107">
        <v>0</v>
      </c>
      <c r="O107" s="107">
        <v>0</v>
      </c>
      <c r="P107" s="109">
        <v>0</v>
      </c>
    </row>
    <row r="108" spans="1:16" ht="24" customHeight="1">
      <c r="A108" s="461" t="s">
        <v>343</v>
      </c>
      <c r="B108" s="461"/>
      <c r="C108" s="461"/>
      <c r="D108" s="461"/>
      <c r="E108" s="461"/>
      <c r="F108" s="461"/>
      <c r="G108" s="461"/>
      <c r="H108" s="100" t="s">
        <v>422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9">
        <v>0</v>
      </c>
    </row>
    <row r="109" spans="1:16" ht="11.15" customHeight="1" outlineLevel="1">
      <c r="A109" s="462" t="s">
        <v>37</v>
      </c>
      <c r="B109" s="462"/>
      <c r="C109" s="462"/>
      <c r="D109" s="462"/>
      <c r="E109" s="462"/>
      <c r="F109" s="462"/>
      <c r="G109" s="462"/>
      <c r="H109" s="119"/>
      <c r="I109" s="120"/>
      <c r="J109" s="120"/>
      <c r="K109" s="120"/>
      <c r="L109" s="120"/>
      <c r="M109" s="120"/>
      <c r="N109" s="120"/>
      <c r="O109" s="120"/>
      <c r="P109" s="121"/>
    </row>
    <row r="110" spans="1:16" ht="22" customHeight="1" outlineLevel="1">
      <c r="A110" s="460" t="s">
        <v>344</v>
      </c>
      <c r="B110" s="460"/>
      <c r="C110" s="460"/>
      <c r="D110" s="460"/>
      <c r="E110" s="460"/>
      <c r="F110" s="460"/>
      <c r="G110" s="460"/>
      <c r="H110" s="100" t="s">
        <v>1545</v>
      </c>
      <c r="I110" s="107">
        <v>0</v>
      </c>
      <c r="J110" s="107">
        <v>0</v>
      </c>
      <c r="K110" s="107">
        <v>0</v>
      </c>
      <c r="L110" s="101">
        <v>0</v>
      </c>
      <c r="M110" s="107">
        <v>0</v>
      </c>
      <c r="N110" s="107">
        <v>0</v>
      </c>
      <c r="O110" s="107">
        <v>0</v>
      </c>
      <c r="P110" s="109">
        <v>0</v>
      </c>
    </row>
    <row r="111" spans="1:16" ht="22" customHeight="1" outlineLevel="1">
      <c r="A111" s="460" t="s">
        <v>345</v>
      </c>
      <c r="B111" s="460"/>
      <c r="C111" s="460"/>
      <c r="D111" s="460"/>
      <c r="E111" s="460"/>
      <c r="F111" s="460"/>
      <c r="G111" s="460"/>
      <c r="H111" s="100" t="s">
        <v>1546</v>
      </c>
      <c r="I111" s="107">
        <v>0</v>
      </c>
      <c r="J111" s="107">
        <v>0</v>
      </c>
      <c r="K111" s="107">
        <v>0</v>
      </c>
      <c r="L111" s="101">
        <v>0</v>
      </c>
      <c r="M111" s="107">
        <v>0</v>
      </c>
      <c r="N111" s="107">
        <v>0</v>
      </c>
      <c r="O111" s="107">
        <v>0</v>
      </c>
      <c r="P111" s="109">
        <v>0</v>
      </c>
    </row>
    <row r="112" spans="1:16" ht="12" customHeight="1">
      <c r="A112" s="461" t="s">
        <v>346</v>
      </c>
      <c r="B112" s="461"/>
      <c r="C112" s="461"/>
      <c r="D112" s="461"/>
      <c r="E112" s="461"/>
      <c r="F112" s="461"/>
      <c r="G112" s="461"/>
      <c r="H112" s="100" t="s">
        <v>164</v>
      </c>
      <c r="I112" s="107">
        <v>0</v>
      </c>
      <c r="J112" s="107">
        <v>0</v>
      </c>
      <c r="K112" s="107">
        <v>0</v>
      </c>
      <c r="L112" s="101">
        <v>0</v>
      </c>
      <c r="M112" s="107">
        <v>0</v>
      </c>
      <c r="N112" s="107">
        <v>0</v>
      </c>
      <c r="O112" s="107">
        <v>0</v>
      </c>
      <c r="P112" s="109">
        <v>0</v>
      </c>
    </row>
    <row r="113" spans="1:16" ht="24" customHeight="1">
      <c r="A113" s="461" t="s">
        <v>347</v>
      </c>
      <c r="B113" s="461"/>
      <c r="C113" s="461"/>
      <c r="D113" s="461"/>
      <c r="E113" s="461"/>
      <c r="F113" s="461"/>
      <c r="G113" s="461"/>
      <c r="H113" s="100" t="s">
        <v>167</v>
      </c>
      <c r="I113" s="107">
        <v>0</v>
      </c>
      <c r="J113" s="107">
        <v>0</v>
      </c>
      <c r="K113" s="107">
        <v>0</v>
      </c>
      <c r="L113" s="101">
        <v>0</v>
      </c>
      <c r="M113" s="107">
        <v>0</v>
      </c>
      <c r="N113" s="107">
        <v>0</v>
      </c>
      <c r="O113" s="107">
        <v>0</v>
      </c>
      <c r="P113" s="109">
        <v>0</v>
      </c>
    </row>
    <row r="114" spans="1:16" ht="12" customHeight="1">
      <c r="A114" s="461" t="s">
        <v>348</v>
      </c>
      <c r="B114" s="461"/>
      <c r="C114" s="461"/>
      <c r="D114" s="461"/>
      <c r="E114" s="461"/>
      <c r="F114" s="461"/>
      <c r="G114" s="461"/>
      <c r="H114" s="100" t="s">
        <v>1547</v>
      </c>
      <c r="I114" s="101">
        <v>0</v>
      </c>
      <c r="J114" s="102">
        <v>-2823321.66</v>
      </c>
      <c r="K114" s="101">
        <v>0</v>
      </c>
      <c r="L114" s="102">
        <v>-2823321.66</v>
      </c>
      <c r="M114" s="101">
        <v>0</v>
      </c>
      <c r="N114" s="102">
        <v>-2823321.66</v>
      </c>
      <c r="O114" s="101">
        <v>0</v>
      </c>
      <c r="P114" s="103">
        <v>-2823321.66</v>
      </c>
    </row>
    <row r="115" spans="1:16" ht="11.15" customHeight="1" outlineLevel="1">
      <c r="A115" s="462" t="s">
        <v>35</v>
      </c>
      <c r="B115" s="462"/>
      <c r="C115" s="462"/>
      <c r="D115" s="462"/>
      <c r="E115" s="462"/>
      <c r="F115" s="462"/>
      <c r="G115" s="462"/>
      <c r="H115" s="119"/>
      <c r="I115" s="120"/>
      <c r="J115" s="120"/>
      <c r="K115" s="120"/>
      <c r="L115" s="120"/>
      <c r="M115" s="120"/>
      <c r="N115" s="120"/>
      <c r="O115" s="120"/>
      <c r="P115" s="121"/>
    </row>
    <row r="116" spans="1:16" ht="22" customHeight="1" outlineLevel="1">
      <c r="A116" s="460" t="s">
        <v>349</v>
      </c>
      <c r="B116" s="460"/>
      <c r="C116" s="460"/>
      <c r="D116" s="460"/>
      <c r="E116" s="460"/>
      <c r="F116" s="460"/>
      <c r="G116" s="460"/>
      <c r="H116" s="100" t="s">
        <v>1548</v>
      </c>
      <c r="I116" s="107">
        <v>0</v>
      </c>
      <c r="J116" s="107">
        <v>0</v>
      </c>
      <c r="K116" s="107">
        <v>0</v>
      </c>
      <c r="L116" s="101">
        <v>0</v>
      </c>
      <c r="M116" s="107">
        <v>0</v>
      </c>
      <c r="N116" s="107">
        <v>0</v>
      </c>
      <c r="O116" s="107">
        <v>0</v>
      </c>
      <c r="P116" s="109">
        <v>0</v>
      </c>
    </row>
    <row r="117" spans="1:16" ht="22" customHeight="1" outlineLevel="1">
      <c r="A117" s="460" t="s">
        <v>350</v>
      </c>
      <c r="B117" s="460"/>
      <c r="C117" s="460"/>
      <c r="D117" s="460"/>
      <c r="E117" s="460"/>
      <c r="F117" s="460"/>
      <c r="G117" s="460"/>
      <c r="H117" s="100" t="s">
        <v>1549</v>
      </c>
      <c r="I117" s="107">
        <v>0</v>
      </c>
      <c r="J117" s="107">
        <v>0</v>
      </c>
      <c r="K117" s="107">
        <v>0</v>
      </c>
      <c r="L117" s="101">
        <v>0</v>
      </c>
      <c r="M117" s="107">
        <v>0</v>
      </c>
      <c r="N117" s="107">
        <v>0</v>
      </c>
      <c r="O117" s="107">
        <v>0</v>
      </c>
      <c r="P117" s="109">
        <v>0</v>
      </c>
    </row>
    <row r="118" spans="1:16" ht="11.15" customHeight="1" outlineLevel="1">
      <c r="A118" s="460" t="s">
        <v>351</v>
      </c>
      <c r="B118" s="460"/>
      <c r="C118" s="460"/>
      <c r="D118" s="460"/>
      <c r="E118" s="460"/>
      <c r="F118" s="460"/>
      <c r="G118" s="460"/>
      <c r="H118" s="100" t="s">
        <v>1550</v>
      </c>
      <c r="I118" s="107">
        <v>0</v>
      </c>
      <c r="J118" s="107">
        <v>0</v>
      </c>
      <c r="K118" s="107">
        <v>0</v>
      </c>
      <c r="L118" s="101">
        <v>0</v>
      </c>
      <c r="M118" s="107">
        <v>0</v>
      </c>
      <c r="N118" s="107">
        <v>0</v>
      </c>
      <c r="O118" s="107">
        <v>0</v>
      </c>
      <c r="P118" s="109">
        <v>0</v>
      </c>
    </row>
    <row r="119" spans="1:16" ht="12" customHeight="1">
      <c r="A119" s="468" t="s">
        <v>352</v>
      </c>
      <c r="B119" s="468"/>
      <c r="C119" s="468"/>
      <c r="D119" s="468"/>
      <c r="E119" s="468"/>
      <c r="F119" s="468"/>
      <c r="G119" s="468"/>
      <c r="H119" s="100" t="s">
        <v>1551</v>
      </c>
      <c r="I119" s="138" t="s">
        <v>353</v>
      </c>
      <c r="J119" s="108">
        <v>-45270387.789999999</v>
      </c>
      <c r="K119" s="107">
        <v>0</v>
      </c>
      <c r="L119" s="102">
        <v>-45270387.789999999</v>
      </c>
      <c r="M119" s="138" t="s">
        <v>353</v>
      </c>
      <c r="N119" s="108">
        <v>-45270387.789999999</v>
      </c>
      <c r="O119" s="107">
        <v>0</v>
      </c>
      <c r="P119" s="103">
        <v>-45270387.789999999</v>
      </c>
    </row>
    <row r="120" spans="1:16" ht="12" customHeight="1">
      <c r="A120" s="468" t="s">
        <v>354</v>
      </c>
      <c r="B120" s="468"/>
      <c r="C120" s="468"/>
      <c r="D120" s="468"/>
      <c r="E120" s="468"/>
      <c r="F120" s="468"/>
      <c r="G120" s="468"/>
      <c r="H120" s="100" t="s">
        <v>1552</v>
      </c>
      <c r="I120" s="138" t="s">
        <v>353</v>
      </c>
      <c r="J120" s="108">
        <v>42447066.130000003</v>
      </c>
      <c r="K120" s="107">
        <v>0</v>
      </c>
      <c r="L120" s="102">
        <v>42447066.130000003</v>
      </c>
      <c r="M120" s="138" t="s">
        <v>353</v>
      </c>
      <c r="N120" s="108">
        <v>42447066.130000003</v>
      </c>
      <c r="O120" s="107">
        <v>0</v>
      </c>
      <c r="P120" s="103">
        <v>42447066.130000003</v>
      </c>
    </row>
    <row r="121" spans="1:16" ht="12" customHeight="1">
      <c r="A121" s="468" t="s">
        <v>355</v>
      </c>
      <c r="B121" s="468"/>
      <c r="C121" s="468"/>
      <c r="D121" s="468"/>
      <c r="E121" s="468"/>
      <c r="F121" s="468"/>
      <c r="G121" s="468"/>
      <c r="H121" s="100" t="s">
        <v>1553</v>
      </c>
      <c r="I121" s="138" t="s">
        <v>353</v>
      </c>
      <c r="J121" s="102">
        <v>-2823321.66</v>
      </c>
      <c r="K121" s="101">
        <v>0</v>
      </c>
      <c r="L121" s="102">
        <v>-2823321.66</v>
      </c>
      <c r="M121" s="138" t="s">
        <v>353</v>
      </c>
      <c r="N121" s="102">
        <v>-2823321.66</v>
      </c>
      <c r="O121" s="101">
        <v>0</v>
      </c>
      <c r="P121" s="103">
        <v>-2823321.66</v>
      </c>
    </row>
    <row r="122" spans="1:16" ht="12" customHeight="1">
      <c r="A122" s="461" t="s">
        <v>356</v>
      </c>
      <c r="B122" s="461"/>
      <c r="C122" s="461"/>
      <c r="D122" s="461"/>
      <c r="E122" s="461"/>
      <c r="F122" s="461"/>
      <c r="G122" s="461"/>
      <c r="H122" s="100" t="s">
        <v>1554</v>
      </c>
      <c r="I122" s="101">
        <v>0</v>
      </c>
      <c r="J122" s="101">
        <v>0</v>
      </c>
      <c r="K122" s="101">
        <v>0</v>
      </c>
      <c r="L122" s="101">
        <v>0</v>
      </c>
      <c r="M122" s="101">
        <v>0</v>
      </c>
      <c r="N122" s="101">
        <v>0</v>
      </c>
      <c r="O122" s="101">
        <v>0</v>
      </c>
      <c r="P122" s="109">
        <v>0</v>
      </c>
    </row>
    <row r="123" spans="1:16" s="122" customFormat="1" ht="11.15" customHeight="1" outlineLevel="1">
      <c r="A123" s="462" t="s">
        <v>37</v>
      </c>
      <c r="B123" s="462"/>
      <c r="C123" s="462"/>
      <c r="D123" s="462"/>
      <c r="E123" s="462"/>
      <c r="F123" s="462"/>
      <c r="G123" s="462"/>
      <c r="H123" s="119"/>
      <c r="I123" s="120"/>
      <c r="J123" s="120"/>
      <c r="K123" s="120"/>
      <c r="L123" s="120"/>
      <c r="M123" s="120"/>
      <c r="N123" s="120"/>
      <c r="O123" s="120"/>
      <c r="P123" s="121"/>
    </row>
    <row r="124" spans="1:16" ht="11.15" customHeight="1" outlineLevel="1">
      <c r="A124" s="460" t="s">
        <v>357</v>
      </c>
      <c r="B124" s="460"/>
      <c r="C124" s="460"/>
      <c r="D124" s="460"/>
      <c r="E124" s="460"/>
      <c r="F124" s="460"/>
      <c r="G124" s="460"/>
      <c r="H124" s="100" t="s">
        <v>1555</v>
      </c>
      <c r="I124" s="107">
        <v>0</v>
      </c>
      <c r="J124" s="107">
        <v>0</v>
      </c>
      <c r="K124" s="107">
        <v>0</v>
      </c>
      <c r="L124" s="101">
        <v>0</v>
      </c>
      <c r="M124" s="107">
        <v>0</v>
      </c>
      <c r="N124" s="107">
        <v>0</v>
      </c>
      <c r="O124" s="107">
        <v>0</v>
      </c>
      <c r="P124" s="109">
        <v>0</v>
      </c>
    </row>
    <row r="125" spans="1:16" ht="22" customHeight="1" outlineLevel="1">
      <c r="A125" s="460" t="s">
        <v>358</v>
      </c>
      <c r="B125" s="460"/>
      <c r="C125" s="460"/>
      <c r="D125" s="460"/>
      <c r="E125" s="460"/>
      <c r="F125" s="460"/>
      <c r="G125" s="460"/>
      <c r="H125" s="100" t="s">
        <v>1556</v>
      </c>
      <c r="I125" s="107">
        <v>0</v>
      </c>
      <c r="J125" s="107">
        <v>0</v>
      </c>
      <c r="K125" s="107">
        <v>0</v>
      </c>
      <c r="L125" s="101">
        <v>0</v>
      </c>
      <c r="M125" s="107">
        <v>0</v>
      </c>
      <c r="N125" s="107">
        <v>0</v>
      </c>
      <c r="O125" s="107">
        <v>0</v>
      </c>
      <c r="P125" s="109">
        <v>0</v>
      </c>
    </row>
    <row r="126" spans="1:16" ht="11.15" customHeight="1" outlineLevel="1">
      <c r="A126" s="460" t="s">
        <v>359</v>
      </c>
      <c r="B126" s="460"/>
      <c r="C126" s="460"/>
      <c r="D126" s="460"/>
      <c r="E126" s="460"/>
      <c r="F126" s="460"/>
      <c r="G126" s="460"/>
      <c r="H126" s="100" t="s">
        <v>1557</v>
      </c>
      <c r="I126" s="107">
        <v>0</v>
      </c>
      <c r="J126" s="107">
        <v>0</v>
      </c>
      <c r="K126" s="107">
        <v>0</v>
      </c>
      <c r="L126" s="101">
        <v>0</v>
      </c>
      <c r="M126" s="107">
        <v>0</v>
      </c>
      <c r="N126" s="107">
        <v>0</v>
      </c>
      <c r="O126" s="107">
        <v>0</v>
      </c>
      <c r="P126" s="109">
        <v>0</v>
      </c>
    </row>
    <row r="127" spans="1:16" ht="12" customHeight="1" thickBot="1">
      <c r="A127" s="461" t="s">
        <v>360</v>
      </c>
      <c r="B127" s="461"/>
      <c r="C127" s="461"/>
      <c r="D127" s="461"/>
      <c r="E127" s="461"/>
      <c r="F127" s="461"/>
      <c r="G127" s="461"/>
      <c r="H127" s="100" t="s">
        <v>1558</v>
      </c>
      <c r="I127" s="107">
        <v>0</v>
      </c>
      <c r="J127" s="108">
        <v>2962.55</v>
      </c>
      <c r="K127" s="107">
        <v>0</v>
      </c>
      <c r="L127" s="102">
        <v>2962.55</v>
      </c>
      <c r="M127" s="107">
        <v>0</v>
      </c>
      <c r="N127" s="107">
        <v>0</v>
      </c>
      <c r="O127" s="107">
        <v>0</v>
      </c>
      <c r="P127" s="109">
        <v>0</v>
      </c>
    </row>
    <row r="128" spans="1:16" s="135" customFormat="1" ht="12" customHeight="1">
      <c r="A128" s="466" t="s">
        <v>361</v>
      </c>
      <c r="B128" s="466"/>
      <c r="C128" s="466"/>
      <c r="D128" s="466"/>
      <c r="E128" s="466"/>
      <c r="F128" s="466"/>
      <c r="G128" s="466"/>
      <c r="H128" s="132"/>
      <c r="I128" s="133"/>
      <c r="J128" s="133"/>
      <c r="K128" s="133"/>
      <c r="L128" s="133"/>
      <c r="M128" s="133"/>
      <c r="N128" s="133"/>
      <c r="O128" s="133"/>
      <c r="P128" s="134"/>
    </row>
    <row r="129" spans="1:16" ht="22" customHeight="1" thickBot="1">
      <c r="A129" s="467" t="s">
        <v>1559</v>
      </c>
      <c r="B129" s="467"/>
      <c r="C129" s="467"/>
      <c r="D129" s="467"/>
      <c r="E129" s="467"/>
      <c r="F129" s="467"/>
      <c r="G129" s="467"/>
      <c r="H129" s="100" t="s">
        <v>169</v>
      </c>
      <c r="I129" s="102">
        <v>83285.14</v>
      </c>
      <c r="J129" s="102">
        <v>-2799641.85</v>
      </c>
      <c r="K129" s="102">
        <v>91993.85</v>
      </c>
      <c r="L129" s="102">
        <v>-2624362.86</v>
      </c>
      <c r="M129" s="102">
        <v>94860.77</v>
      </c>
      <c r="N129" s="102">
        <v>-2590891.86</v>
      </c>
      <c r="O129" s="102">
        <v>129980.55</v>
      </c>
      <c r="P129" s="103">
        <v>-2366050.54</v>
      </c>
    </row>
    <row r="130" spans="1:16" s="135" customFormat="1" ht="12" customHeight="1">
      <c r="A130" s="466" t="s">
        <v>362</v>
      </c>
      <c r="B130" s="466"/>
      <c r="C130" s="466"/>
      <c r="D130" s="466"/>
      <c r="E130" s="466"/>
      <c r="F130" s="466"/>
      <c r="G130" s="466"/>
      <c r="H130" s="132"/>
      <c r="I130" s="133"/>
      <c r="J130" s="133"/>
      <c r="K130" s="133"/>
      <c r="L130" s="133"/>
      <c r="M130" s="133"/>
      <c r="N130" s="133"/>
      <c r="O130" s="133"/>
      <c r="P130" s="134"/>
    </row>
    <row r="131" spans="1:16" ht="11.15" customHeight="1" thickBot="1">
      <c r="A131" s="469" t="s">
        <v>363</v>
      </c>
      <c r="B131" s="469"/>
      <c r="C131" s="469"/>
      <c r="D131" s="469"/>
      <c r="E131" s="469"/>
      <c r="F131" s="469"/>
      <c r="G131" s="469"/>
      <c r="H131" s="110" t="s">
        <v>172</v>
      </c>
      <c r="I131" s="136">
        <v>83285.14</v>
      </c>
      <c r="J131" s="136">
        <v>1739968.31</v>
      </c>
      <c r="K131" s="136">
        <v>230993.85</v>
      </c>
      <c r="L131" s="136">
        <v>2054247.3</v>
      </c>
      <c r="M131" s="136">
        <v>94860.77</v>
      </c>
      <c r="N131" s="136">
        <v>2531028.7000000002</v>
      </c>
      <c r="O131" s="136">
        <v>493165.28</v>
      </c>
      <c r="P131" s="137">
        <v>3119054.75</v>
      </c>
    </row>
    <row r="132" spans="1:16" s="63" customFormat="1" ht="5.15" customHeight="1">
      <c r="H132" s="113"/>
      <c r="I132" s="113"/>
      <c r="J132" s="113"/>
      <c r="K132" s="113"/>
      <c r="L132" s="113"/>
      <c r="M132" s="113"/>
      <c r="N132" s="113"/>
      <c r="O132" s="113"/>
      <c r="P132" s="114"/>
    </row>
    <row r="133" spans="1:16" s="124" customFormat="1" ht="8.15" customHeight="1">
      <c r="P133" s="115" t="s">
        <v>364</v>
      </c>
    </row>
    <row r="134" spans="1:16" s="90" customFormat="1" ht="14.15" customHeight="1">
      <c r="A134" s="454" t="s">
        <v>365</v>
      </c>
      <c r="B134" s="454"/>
      <c r="C134" s="454"/>
      <c r="D134" s="454"/>
      <c r="E134" s="454"/>
      <c r="F134" s="454"/>
      <c r="G134" s="454"/>
      <c r="H134" s="456" t="s">
        <v>272</v>
      </c>
      <c r="I134" s="87" t="s">
        <v>273</v>
      </c>
      <c r="J134" s="88"/>
      <c r="K134" s="88"/>
      <c r="L134" s="88"/>
      <c r="M134" s="87" t="s">
        <v>274</v>
      </c>
      <c r="N134" s="88"/>
      <c r="O134" s="88"/>
      <c r="P134" s="89"/>
    </row>
    <row r="135" spans="1:16" s="90" customFormat="1" ht="33" customHeight="1">
      <c r="A135" s="455"/>
      <c r="B135" s="455"/>
      <c r="C135" s="455"/>
      <c r="D135" s="455"/>
      <c r="E135" s="455"/>
      <c r="F135" s="455"/>
      <c r="G135" s="455"/>
      <c r="H135" s="457"/>
      <c r="I135" s="91" t="s">
        <v>275</v>
      </c>
      <c r="J135" s="91" t="s">
        <v>276</v>
      </c>
      <c r="K135" s="91" t="s">
        <v>277</v>
      </c>
      <c r="L135" s="91" t="s">
        <v>278</v>
      </c>
      <c r="M135" s="91" t="s">
        <v>275</v>
      </c>
      <c r="N135" s="91" t="s">
        <v>276</v>
      </c>
      <c r="O135" s="91" t="s">
        <v>277</v>
      </c>
      <c r="P135" s="92" t="s">
        <v>278</v>
      </c>
    </row>
    <row r="136" spans="1:16" s="95" customFormat="1" ht="9" customHeight="1" thickBot="1">
      <c r="A136" s="463" t="s">
        <v>1493</v>
      </c>
      <c r="B136" s="463"/>
      <c r="C136" s="463"/>
      <c r="D136" s="463"/>
      <c r="E136" s="463"/>
      <c r="F136" s="463"/>
      <c r="G136" s="463"/>
      <c r="H136" s="117" t="s">
        <v>426</v>
      </c>
      <c r="I136" s="117" t="s">
        <v>1494</v>
      </c>
      <c r="J136" s="117" t="s">
        <v>403</v>
      </c>
      <c r="K136" s="117" t="s">
        <v>1455</v>
      </c>
      <c r="L136" s="117" t="s">
        <v>1495</v>
      </c>
      <c r="M136" s="117" t="s">
        <v>1496</v>
      </c>
      <c r="N136" s="117" t="s">
        <v>1497</v>
      </c>
      <c r="O136" s="117" t="s">
        <v>1498</v>
      </c>
      <c r="P136" s="118" t="s">
        <v>1499</v>
      </c>
    </row>
    <row r="137" spans="1:16" s="135" customFormat="1" ht="12" customHeight="1">
      <c r="A137" s="464" t="s">
        <v>366</v>
      </c>
      <c r="B137" s="464"/>
      <c r="C137" s="464"/>
      <c r="D137" s="464"/>
      <c r="E137" s="464"/>
      <c r="F137" s="464"/>
      <c r="G137" s="464"/>
      <c r="H137" s="119"/>
      <c r="I137" s="120"/>
      <c r="J137" s="120"/>
      <c r="K137" s="120"/>
      <c r="L137" s="120"/>
      <c r="M137" s="120"/>
      <c r="N137" s="120"/>
      <c r="O137" s="120"/>
      <c r="P137" s="121"/>
    </row>
    <row r="138" spans="1:16" ht="24" customHeight="1">
      <c r="A138" s="461" t="s">
        <v>367</v>
      </c>
      <c r="B138" s="461"/>
      <c r="C138" s="461"/>
      <c r="D138" s="461"/>
      <c r="E138" s="461"/>
      <c r="F138" s="461"/>
      <c r="G138" s="461"/>
      <c r="H138" s="100" t="s">
        <v>1560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9">
        <v>0</v>
      </c>
    </row>
    <row r="139" spans="1:16" ht="11.15" customHeight="1" outlineLevel="1">
      <c r="A139" s="462" t="s">
        <v>37</v>
      </c>
      <c r="B139" s="462"/>
      <c r="C139" s="462"/>
      <c r="D139" s="462"/>
      <c r="E139" s="462"/>
      <c r="F139" s="462"/>
      <c r="G139" s="462"/>
      <c r="H139" s="119"/>
      <c r="I139" s="120"/>
      <c r="J139" s="120"/>
      <c r="K139" s="120"/>
      <c r="L139" s="120"/>
      <c r="M139" s="120"/>
      <c r="N139" s="120"/>
      <c r="O139" s="120"/>
      <c r="P139" s="121"/>
    </row>
    <row r="140" spans="1:16" ht="22" customHeight="1" outlineLevel="1">
      <c r="A140" s="460" t="s">
        <v>368</v>
      </c>
      <c r="B140" s="460"/>
      <c r="C140" s="460"/>
      <c r="D140" s="460"/>
      <c r="E140" s="460"/>
      <c r="F140" s="460"/>
      <c r="G140" s="460"/>
      <c r="H140" s="100" t="s">
        <v>1561</v>
      </c>
      <c r="I140" s="107">
        <v>0</v>
      </c>
      <c r="J140" s="107">
        <v>0</v>
      </c>
      <c r="K140" s="107">
        <v>0</v>
      </c>
      <c r="L140" s="101">
        <v>0</v>
      </c>
      <c r="M140" s="107">
        <v>0</v>
      </c>
      <c r="N140" s="107">
        <v>0</v>
      </c>
      <c r="O140" s="107">
        <v>0</v>
      </c>
      <c r="P140" s="109">
        <v>0</v>
      </c>
    </row>
    <row r="141" spans="1:16" ht="33" customHeight="1" outlineLevel="1">
      <c r="A141" s="460" t="s">
        <v>369</v>
      </c>
      <c r="B141" s="460"/>
      <c r="C141" s="460"/>
      <c r="D141" s="460"/>
      <c r="E141" s="460"/>
      <c r="F141" s="460"/>
      <c r="G141" s="460"/>
      <c r="H141" s="100" t="s">
        <v>1562</v>
      </c>
      <c r="I141" s="107">
        <v>0</v>
      </c>
      <c r="J141" s="107">
        <v>0</v>
      </c>
      <c r="K141" s="107">
        <v>0</v>
      </c>
      <c r="L141" s="101">
        <v>0</v>
      </c>
      <c r="M141" s="107">
        <v>0</v>
      </c>
      <c r="N141" s="107">
        <v>0</v>
      </c>
      <c r="O141" s="107">
        <v>0</v>
      </c>
      <c r="P141" s="109">
        <v>0</v>
      </c>
    </row>
    <row r="142" spans="1:16" ht="22" customHeight="1" outlineLevel="1">
      <c r="A142" s="460" t="s">
        <v>370</v>
      </c>
      <c r="B142" s="460"/>
      <c r="C142" s="460"/>
      <c r="D142" s="460"/>
      <c r="E142" s="460"/>
      <c r="F142" s="460"/>
      <c r="G142" s="460"/>
      <c r="H142" s="100" t="s">
        <v>1563</v>
      </c>
      <c r="I142" s="107">
        <v>0</v>
      </c>
      <c r="J142" s="107">
        <v>0</v>
      </c>
      <c r="K142" s="107">
        <v>0</v>
      </c>
      <c r="L142" s="101">
        <v>0</v>
      </c>
      <c r="M142" s="107">
        <v>0</v>
      </c>
      <c r="N142" s="107">
        <v>0</v>
      </c>
      <c r="O142" s="107">
        <v>0</v>
      </c>
      <c r="P142" s="109">
        <v>0</v>
      </c>
    </row>
    <row r="143" spans="1:16" ht="24" customHeight="1">
      <c r="A143" s="461" t="s">
        <v>371</v>
      </c>
      <c r="B143" s="461"/>
      <c r="C143" s="461"/>
      <c r="D143" s="461"/>
      <c r="E143" s="461"/>
      <c r="F143" s="461"/>
      <c r="G143" s="461"/>
      <c r="H143" s="100" t="s">
        <v>1564</v>
      </c>
      <c r="I143" s="108">
        <v>110253.12</v>
      </c>
      <c r="J143" s="108">
        <v>369980.57</v>
      </c>
      <c r="K143" s="108">
        <v>4509</v>
      </c>
      <c r="L143" s="102">
        <v>484742.69</v>
      </c>
      <c r="M143" s="108">
        <v>209207</v>
      </c>
      <c r="N143" s="108">
        <v>9748.15</v>
      </c>
      <c r="O143" s="108">
        <v>33806.559999999998</v>
      </c>
      <c r="P143" s="103">
        <v>252761.71</v>
      </c>
    </row>
    <row r="144" spans="1:16" s="63" customFormat="1" ht="12" customHeight="1">
      <c r="A144" s="461" t="s">
        <v>360</v>
      </c>
      <c r="B144" s="461"/>
      <c r="C144" s="461"/>
      <c r="D144" s="461"/>
      <c r="E144" s="461"/>
      <c r="F144" s="461"/>
      <c r="G144" s="461"/>
      <c r="H144" s="100" t="s">
        <v>1565</v>
      </c>
      <c r="I144" s="101">
        <v>0</v>
      </c>
      <c r="J144" s="101">
        <v>0</v>
      </c>
      <c r="K144" s="101">
        <v>0</v>
      </c>
      <c r="L144" s="101">
        <v>0</v>
      </c>
      <c r="M144" s="102">
        <v>3593.43</v>
      </c>
      <c r="N144" s="102">
        <v>361714.76</v>
      </c>
      <c r="O144" s="101">
        <v>0</v>
      </c>
      <c r="P144" s="103">
        <v>365308.19</v>
      </c>
    </row>
    <row r="145" spans="1:16" s="122" customFormat="1" ht="11.15" customHeight="1" outlineLevel="1">
      <c r="A145" s="462" t="s">
        <v>35</v>
      </c>
      <c r="B145" s="462"/>
      <c r="C145" s="462"/>
      <c r="D145" s="462"/>
      <c r="E145" s="462"/>
      <c r="F145" s="462"/>
      <c r="G145" s="462"/>
      <c r="H145" s="119"/>
      <c r="I145" s="120"/>
      <c r="J145" s="120"/>
      <c r="K145" s="120"/>
      <c r="L145" s="120"/>
      <c r="M145" s="120"/>
      <c r="N145" s="120"/>
      <c r="O145" s="120"/>
      <c r="P145" s="121"/>
    </row>
    <row r="146" spans="1:16" ht="22" customHeight="1" outlineLevel="1">
      <c r="A146" s="460" t="s">
        <v>372</v>
      </c>
      <c r="B146" s="460"/>
      <c r="C146" s="460"/>
      <c r="D146" s="460"/>
      <c r="E146" s="460"/>
      <c r="F146" s="460"/>
      <c r="G146" s="460"/>
      <c r="H146" s="100" t="s">
        <v>1566</v>
      </c>
      <c r="I146" s="107">
        <v>0</v>
      </c>
      <c r="J146" s="107">
        <v>0</v>
      </c>
      <c r="K146" s="107">
        <v>0</v>
      </c>
      <c r="L146" s="101">
        <v>0</v>
      </c>
      <c r="M146" s="108">
        <v>1098</v>
      </c>
      <c r="N146" s="108">
        <v>103788</v>
      </c>
      <c r="O146" s="107">
        <v>0</v>
      </c>
      <c r="P146" s="103">
        <v>104886</v>
      </c>
    </row>
    <row r="147" spans="1:16" ht="22" customHeight="1" outlineLevel="1">
      <c r="A147" s="460" t="s">
        <v>373</v>
      </c>
      <c r="B147" s="460"/>
      <c r="C147" s="460"/>
      <c r="D147" s="460"/>
      <c r="E147" s="460"/>
      <c r="F147" s="460"/>
      <c r="G147" s="460"/>
      <c r="H147" s="100" t="s">
        <v>1567</v>
      </c>
      <c r="I147" s="107">
        <v>0</v>
      </c>
      <c r="J147" s="107">
        <v>0</v>
      </c>
      <c r="K147" s="107">
        <v>0</v>
      </c>
      <c r="L147" s="101">
        <v>0</v>
      </c>
      <c r="M147" s="139">
        <v>396.73</v>
      </c>
      <c r="N147" s="108">
        <v>23549.599999999999</v>
      </c>
      <c r="O147" s="107">
        <v>0</v>
      </c>
      <c r="P147" s="103">
        <v>23946.33</v>
      </c>
    </row>
    <row r="148" spans="1:16" ht="22" customHeight="1" outlineLevel="1">
      <c r="A148" s="460" t="s">
        <v>374</v>
      </c>
      <c r="B148" s="460"/>
      <c r="C148" s="460"/>
      <c r="D148" s="460"/>
      <c r="E148" s="460"/>
      <c r="F148" s="460"/>
      <c r="G148" s="460"/>
      <c r="H148" s="100" t="s">
        <v>1568</v>
      </c>
      <c r="I148" s="107">
        <v>0</v>
      </c>
      <c r="J148" s="107">
        <v>0</v>
      </c>
      <c r="K148" s="107">
        <v>0</v>
      </c>
      <c r="L148" s="101">
        <v>0</v>
      </c>
      <c r="M148" s="107">
        <v>0</v>
      </c>
      <c r="N148" s="107">
        <v>0</v>
      </c>
      <c r="O148" s="107">
        <v>0</v>
      </c>
      <c r="P148" s="109">
        <v>0</v>
      </c>
    </row>
    <row r="149" spans="1:16" ht="22" customHeight="1" outlineLevel="1">
      <c r="A149" s="460" t="s">
        <v>375</v>
      </c>
      <c r="B149" s="460"/>
      <c r="C149" s="460"/>
      <c r="D149" s="460"/>
      <c r="E149" s="460"/>
      <c r="F149" s="460"/>
      <c r="G149" s="460"/>
      <c r="H149" s="100" t="s">
        <v>1569</v>
      </c>
      <c r="I149" s="107">
        <v>0</v>
      </c>
      <c r="J149" s="107">
        <v>0</v>
      </c>
      <c r="K149" s="107">
        <v>0</v>
      </c>
      <c r="L149" s="101">
        <v>0</v>
      </c>
      <c r="M149" s="107">
        <v>0</v>
      </c>
      <c r="N149" s="107">
        <v>0</v>
      </c>
      <c r="O149" s="107">
        <v>0</v>
      </c>
      <c r="P149" s="109">
        <v>0</v>
      </c>
    </row>
    <row r="150" spans="1:16" ht="22" customHeight="1" outlineLevel="1">
      <c r="A150" s="460" t="s">
        <v>376</v>
      </c>
      <c r="B150" s="460"/>
      <c r="C150" s="460"/>
      <c r="D150" s="460"/>
      <c r="E150" s="460"/>
      <c r="F150" s="460"/>
      <c r="G150" s="460"/>
      <c r="H150" s="100" t="s">
        <v>1570</v>
      </c>
      <c r="I150" s="107">
        <v>0</v>
      </c>
      <c r="J150" s="107">
        <v>0</v>
      </c>
      <c r="K150" s="107">
        <v>0</v>
      </c>
      <c r="L150" s="101">
        <v>0</v>
      </c>
      <c r="M150" s="107">
        <v>0</v>
      </c>
      <c r="N150" s="107">
        <v>0</v>
      </c>
      <c r="O150" s="107">
        <v>0</v>
      </c>
      <c r="P150" s="109">
        <v>0</v>
      </c>
    </row>
    <row r="151" spans="1:16" ht="33" customHeight="1" outlineLevel="1" thickBot="1">
      <c r="A151" s="460" t="s">
        <v>377</v>
      </c>
      <c r="B151" s="460"/>
      <c r="C151" s="460"/>
      <c r="D151" s="460"/>
      <c r="E151" s="460"/>
      <c r="F151" s="460"/>
      <c r="G151" s="460"/>
      <c r="H151" s="110" t="s">
        <v>1571</v>
      </c>
      <c r="I151" s="123">
        <v>0</v>
      </c>
      <c r="J151" s="123">
        <v>0</v>
      </c>
      <c r="K151" s="123">
        <v>0</v>
      </c>
      <c r="L151" s="111">
        <v>0</v>
      </c>
      <c r="M151" s="140">
        <v>2098.6999999999998</v>
      </c>
      <c r="N151" s="140">
        <v>234377.16</v>
      </c>
      <c r="O151" s="123">
        <v>0</v>
      </c>
      <c r="P151" s="137">
        <v>236475.86</v>
      </c>
    </row>
    <row r="152" spans="1:16" s="63" customFormat="1" ht="5.15" customHeight="1">
      <c r="H152" s="113"/>
      <c r="I152" s="113"/>
      <c r="J152" s="113"/>
      <c r="K152" s="113"/>
      <c r="L152" s="113"/>
      <c r="M152" s="113"/>
      <c r="N152" s="113"/>
      <c r="O152" s="113"/>
      <c r="P152" s="114"/>
    </row>
    <row r="153" spans="1:16" s="63" customFormat="1" ht="8.15" customHeight="1">
      <c r="P153" s="115" t="s">
        <v>378</v>
      </c>
    </row>
    <row r="154" spans="1:16" ht="14.15" customHeight="1">
      <c r="A154" s="454" t="s">
        <v>365</v>
      </c>
      <c r="B154" s="454"/>
      <c r="C154" s="454"/>
      <c r="D154" s="454"/>
      <c r="E154" s="454"/>
      <c r="F154" s="454"/>
      <c r="G154" s="454"/>
      <c r="H154" s="456" t="s">
        <v>272</v>
      </c>
      <c r="I154" s="87" t="s">
        <v>273</v>
      </c>
      <c r="J154" s="88"/>
      <c r="K154" s="88"/>
      <c r="L154" s="88"/>
      <c r="M154" s="87" t="s">
        <v>274</v>
      </c>
      <c r="N154" s="88"/>
      <c r="O154" s="88"/>
      <c r="P154" s="89"/>
    </row>
    <row r="155" spans="1:16" ht="33" customHeight="1">
      <c r="A155" s="455"/>
      <c r="B155" s="455"/>
      <c r="C155" s="455"/>
      <c r="D155" s="455"/>
      <c r="E155" s="455"/>
      <c r="F155" s="455"/>
      <c r="G155" s="455"/>
      <c r="H155" s="457"/>
      <c r="I155" s="91" t="s">
        <v>275</v>
      </c>
      <c r="J155" s="91" t="s">
        <v>276</v>
      </c>
      <c r="K155" s="91" t="s">
        <v>277</v>
      </c>
      <c r="L155" s="91" t="s">
        <v>278</v>
      </c>
      <c r="M155" s="91" t="s">
        <v>275</v>
      </c>
      <c r="N155" s="91" t="s">
        <v>276</v>
      </c>
      <c r="O155" s="91" t="s">
        <v>277</v>
      </c>
      <c r="P155" s="92" t="s">
        <v>278</v>
      </c>
    </row>
    <row r="156" spans="1:16" ht="11.15" customHeight="1" thickBot="1">
      <c r="A156" s="463" t="s">
        <v>1493</v>
      </c>
      <c r="B156" s="463"/>
      <c r="C156" s="463"/>
      <c r="D156" s="463"/>
      <c r="E156" s="463"/>
      <c r="F156" s="463"/>
      <c r="G156" s="463"/>
      <c r="H156" s="117" t="s">
        <v>426</v>
      </c>
      <c r="I156" s="117" t="s">
        <v>1494</v>
      </c>
      <c r="J156" s="117" t="s">
        <v>403</v>
      </c>
      <c r="K156" s="117" t="s">
        <v>1455</v>
      </c>
      <c r="L156" s="117" t="s">
        <v>1495</v>
      </c>
      <c r="M156" s="117" t="s">
        <v>1496</v>
      </c>
      <c r="N156" s="117" t="s">
        <v>1497</v>
      </c>
      <c r="O156" s="117" t="s">
        <v>1498</v>
      </c>
      <c r="P156" s="118" t="s">
        <v>1499</v>
      </c>
    </row>
    <row r="157" spans="1:16" ht="12" customHeight="1">
      <c r="A157" s="461" t="s">
        <v>379</v>
      </c>
      <c r="B157" s="461"/>
      <c r="C157" s="461"/>
      <c r="D157" s="461"/>
      <c r="E157" s="461"/>
      <c r="F157" s="461"/>
      <c r="G157" s="461"/>
      <c r="H157" s="100" t="s">
        <v>1572</v>
      </c>
      <c r="I157" s="101">
        <v>0</v>
      </c>
      <c r="J157" s="101">
        <v>0</v>
      </c>
      <c r="K157" s="101">
        <v>0</v>
      </c>
      <c r="L157" s="101">
        <v>0</v>
      </c>
      <c r="M157" s="102">
        <v>-1429328.95</v>
      </c>
      <c r="N157" s="102">
        <v>2026468.06</v>
      </c>
      <c r="O157" s="101">
        <v>0</v>
      </c>
      <c r="P157" s="103">
        <v>597139.11</v>
      </c>
    </row>
    <row r="158" spans="1:16" ht="11.15" customHeight="1" outlineLevel="1">
      <c r="A158" s="462" t="s">
        <v>35</v>
      </c>
      <c r="B158" s="462"/>
      <c r="C158" s="462"/>
      <c r="D158" s="462"/>
      <c r="E158" s="462"/>
      <c r="F158" s="462"/>
      <c r="G158" s="462"/>
      <c r="H158" s="119"/>
      <c r="I158" s="120"/>
      <c r="J158" s="120"/>
      <c r="K158" s="120"/>
      <c r="L158" s="120"/>
      <c r="M158" s="120"/>
      <c r="N158" s="120"/>
      <c r="O158" s="120"/>
      <c r="P158" s="121"/>
    </row>
    <row r="159" spans="1:16" ht="22" customHeight="1" outlineLevel="1">
      <c r="A159" s="460" t="s">
        <v>380</v>
      </c>
      <c r="B159" s="460"/>
      <c r="C159" s="460"/>
      <c r="D159" s="460"/>
      <c r="E159" s="460"/>
      <c r="F159" s="460"/>
      <c r="G159" s="460"/>
      <c r="H159" s="100" t="s">
        <v>1573</v>
      </c>
      <c r="I159" s="138" t="s">
        <v>353</v>
      </c>
      <c r="J159" s="138" t="s">
        <v>353</v>
      </c>
      <c r="K159" s="107">
        <v>0</v>
      </c>
      <c r="L159" s="101">
        <v>0</v>
      </c>
      <c r="M159" s="138" t="s">
        <v>353</v>
      </c>
      <c r="N159" s="138" t="s">
        <v>353</v>
      </c>
      <c r="O159" s="107">
        <v>0</v>
      </c>
      <c r="P159" s="109">
        <v>0</v>
      </c>
    </row>
    <row r="160" spans="1:16" ht="11.15" customHeight="1" outlineLevel="1">
      <c r="A160" s="460" t="s">
        <v>381</v>
      </c>
      <c r="B160" s="460"/>
      <c r="C160" s="460"/>
      <c r="D160" s="460"/>
      <c r="E160" s="460"/>
      <c r="F160" s="460"/>
      <c r="G160" s="460"/>
      <c r="H160" s="100" t="s">
        <v>1574</v>
      </c>
      <c r="I160" s="107">
        <v>0</v>
      </c>
      <c r="J160" s="107">
        <v>0</v>
      </c>
      <c r="K160" s="107">
        <v>0</v>
      </c>
      <c r="L160" s="101">
        <v>0</v>
      </c>
      <c r="M160" s="107">
        <v>0</v>
      </c>
      <c r="N160" s="107">
        <v>0</v>
      </c>
      <c r="O160" s="107">
        <v>0</v>
      </c>
      <c r="P160" s="109">
        <v>0</v>
      </c>
    </row>
    <row r="161" spans="1:16" ht="22" customHeight="1" outlineLevel="1">
      <c r="A161" s="460" t="s">
        <v>382</v>
      </c>
      <c r="B161" s="460"/>
      <c r="C161" s="460"/>
      <c r="D161" s="460"/>
      <c r="E161" s="460"/>
      <c r="F161" s="460"/>
      <c r="G161" s="460"/>
      <c r="H161" s="100" t="s">
        <v>1575</v>
      </c>
      <c r="I161" s="107">
        <v>0</v>
      </c>
      <c r="J161" s="107">
        <v>0</v>
      </c>
      <c r="K161" s="107">
        <v>0</v>
      </c>
      <c r="L161" s="101">
        <v>0</v>
      </c>
      <c r="M161" s="108">
        <v>7330.58</v>
      </c>
      <c r="N161" s="108">
        <v>589808.53</v>
      </c>
      <c r="O161" s="107">
        <v>0</v>
      </c>
      <c r="P161" s="103">
        <v>597139.11</v>
      </c>
    </row>
    <row r="162" spans="1:16" ht="11.15" customHeight="1" outlineLevel="1">
      <c r="A162" s="460" t="s">
        <v>383</v>
      </c>
      <c r="B162" s="460"/>
      <c r="C162" s="460"/>
      <c r="D162" s="460"/>
      <c r="E162" s="460"/>
      <c r="F162" s="460"/>
      <c r="G162" s="460"/>
      <c r="H162" s="100" t="s">
        <v>1576</v>
      </c>
      <c r="I162" s="107">
        <v>0</v>
      </c>
      <c r="J162" s="107">
        <v>0</v>
      </c>
      <c r="K162" s="107">
        <v>0</v>
      </c>
      <c r="L162" s="101">
        <v>0</v>
      </c>
      <c r="M162" s="107">
        <v>0</v>
      </c>
      <c r="N162" s="107">
        <v>0</v>
      </c>
      <c r="O162" s="107">
        <v>0</v>
      </c>
      <c r="P162" s="109">
        <v>0</v>
      </c>
    </row>
    <row r="163" spans="1:16" s="135" customFormat="1" ht="12" customHeight="1" outlineLevel="1">
      <c r="A163" s="460" t="s">
        <v>384</v>
      </c>
      <c r="B163" s="460"/>
      <c r="C163" s="460"/>
      <c r="D163" s="460"/>
      <c r="E163" s="460"/>
      <c r="F163" s="460"/>
      <c r="G163" s="460"/>
      <c r="H163" s="141" t="s">
        <v>1577</v>
      </c>
      <c r="I163" s="142">
        <v>0</v>
      </c>
      <c r="J163" s="142">
        <v>0</v>
      </c>
      <c r="K163" s="142">
        <v>0</v>
      </c>
      <c r="L163" s="143">
        <v>0</v>
      </c>
      <c r="M163" s="144">
        <v>-1436659.53</v>
      </c>
      <c r="N163" s="144">
        <v>1436659.53</v>
      </c>
      <c r="O163" s="142">
        <v>0</v>
      </c>
      <c r="P163" s="145">
        <v>0</v>
      </c>
    </row>
    <row r="164" spans="1:16" s="135" customFormat="1" ht="12" customHeight="1">
      <c r="A164" s="461" t="s">
        <v>346</v>
      </c>
      <c r="B164" s="461"/>
      <c r="C164" s="461"/>
      <c r="D164" s="461"/>
      <c r="E164" s="461"/>
      <c r="F164" s="461"/>
      <c r="G164" s="461"/>
      <c r="H164" s="141" t="s">
        <v>1578</v>
      </c>
      <c r="I164" s="142">
        <v>0</v>
      </c>
      <c r="J164" s="142">
        <v>0</v>
      </c>
      <c r="K164" s="142">
        <v>0</v>
      </c>
      <c r="L164" s="143">
        <v>0</v>
      </c>
      <c r="M164" s="142">
        <v>0</v>
      </c>
      <c r="N164" s="142">
        <v>0</v>
      </c>
      <c r="O164" s="142">
        <v>0</v>
      </c>
      <c r="P164" s="145">
        <v>0</v>
      </c>
    </row>
    <row r="165" spans="1:16" s="135" customFormat="1" ht="12" customHeight="1">
      <c r="A165" s="461" t="s">
        <v>341</v>
      </c>
      <c r="B165" s="461"/>
      <c r="C165" s="461"/>
      <c r="D165" s="461"/>
      <c r="E165" s="461"/>
      <c r="F165" s="461"/>
      <c r="G165" s="461"/>
      <c r="H165" s="141" t="s">
        <v>1579</v>
      </c>
      <c r="I165" s="144">
        <v>83285.14</v>
      </c>
      <c r="J165" s="142">
        <v>0</v>
      </c>
      <c r="K165" s="144">
        <v>62576.17</v>
      </c>
      <c r="L165" s="146">
        <v>145861.31</v>
      </c>
      <c r="M165" s="144">
        <v>1862259.68</v>
      </c>
      <c r="N165" s="144">
        <v>13883726.699999999</v>
      </c>
      <c r="O165" s="144">
        <v>59778.22</v>
      </c>
      <c r="P165" s="147">
        <v>15805764.6</v>
      </c>
    </row>
    <row r="166" spans="1:16" s="135" customFormat="1" ht="24" customHeight="1">
      <c r="A166" s="461" t="s">
        <v>347</v>
      </c>
      <c r="B166" s="461"/>
      <c r="C166" s="461"/>
      <c r="D166" s="461"/>
      <c r="E166" s="461"/>
      <c r="F166" s="461"/>
      <c r="G166" s="461"/>
      <c r="H166" s="141" t="s">
        <v>1580</v>
      </c>
      <c r="I166" s="142">
        <v>0</v>
      </c>
      <c r="J166" s="142">
        <v>0</v>
      </c>
      <c r="K166" s="142">
        <v>0</v>
      </c>
      <c r="L166" s="143">
        <v>0</v>
      </c>
      <c r="M166" s="142">
        <v>0</v>
      </c>
      <c r="N166" s="142">
        <v>0</v>
      </c>
      <c r="O166" s="142">
        <v>0</v>
      </c>
      <c r="P166" s="145">
        <v>0</v>
      </c>
    </row>
    <row r="167" spans="1:16" s="135" customFormat="1" ht="12" customHeight="1">
      <c r="A167" s="470" t="s">
        <v>385</v>
      </c>
      <c r="B167" s="470"/>
      <c r="C167" s="470"/>
      <c r="D167" s="470"/>
      <c r="E167" s="470"/>
      <c r="F167" s="470"/>
      <c r="G167" s="470"/>
      <c r="H167" s="148"/>
      <c r="I167" s="149"/>
      <c r="J167" s="149"/>
      <c r="K167" s="149"/>
      <c r="L167" s="149"/>
      <c r="M167" s="149"/>
      <c r="N167" s="149"/>
      <c r="O167" s="149"/>
      <c r="P167" s="150"/>
    </row>
    <row r="168" spans="1:16" ht="22" customHeight="1" thickBot="1">
      <c r="A168" s="469" t="s">
        <v>386</v>
      </c>
      <c r="B168" s="469"/>
      <c r="C168" s="469"/>
      <c r="D168" s="469"/>
      <c r="E168" s="469"/>
      <c r="F168" s="469"/>
      <c r="G168" s="469"/>
      <c r="H168" s="110" t="s">
        <v>180</v>
      </c>
      <c r="I168" s="136">
        <v>193538.26</v>
      </c>
      <c r="J168" s="136">
        <v>369980.57</v>
      </c>
      <c r="K168" s="136">
        <v>67085.17</v>
      </c>
      <c r="L168" s="136">
        <v>630604</v>
      </c>
      <c r="M168" s="136">
        <v>645731.16</v>
      </c>
      <c r="N168" s="136">
        <v>16281657.67</v>
      </c>
      <c r="O168" s="136">
        <v>93584.78</v>
      </c>
      <c r="P168" s="137">
        <v>17020973.609999999</v>
      </c>
    </row>
    <row r="169" spans="1:16" s="135" customFormat="1" ht="12" customHeight="1">
      <c r="A169" s="464" t="s">
        <v>387</v>
      </c>
      <c r="B169" s="464"/>
      <c r="C169" s="464"/>
      <c r="D169" s="464"/>
      <c r="E169" s="464"/>
      <c r="F169" s="464"/>
      <c r="G169" s="464"/>
      <c r="H169" s="132"/>
      <c r="I169" s="133"/>
      <c r="J169" s="133"/>
      <c r="K169" s="133"/>
      <c r="L169" s="133"/>
      <c r="M169" s="133"/>
      <c r="N169" s="133"/>
      <c r="O169" s="133"/>
      <c r="P169" s="134"/>
    </row>
    <row r="170" spans="1:16" ht="33" customHeight="1">
      <c r="A170" s="467" t="s">
        <v>388</v>
      </c>
      <c r="B170" s="467"/>
      <c r="C170" s="467"/>
      <c r="D170" s="467"/>
      <c r="E170" s="467"/>
      <c r="F170" s="467"/>
      <c r="G170" s="467"/>
      <c r="H170" s="100" t="s">
        <v>1581</v>
      </c>
      <c r="I170" s="102">
        <v>-110253.12</v>
      </c>
      <c r="J170" s="102">
        <v>1369987.74</v>
      </c>
      <c r="K170" s="102">
        <v>163908.68</v>
      </c>
      <c r="L170" s="102">
        <v>1423643.3</v>
      </c>
      <c r="M170" s="102">
        <v>-132605.82999999999</v>
      </c>
      <c r="N170" s="102">
        <v>-768730.05</v>
      </c>
      <c r="O170" s="102">
        <v>163908.68</v>
      </c>
      <c r="P170" s="103">
        <v>-737427.2</v>
      </c>
    </row>
    <row r="171" spans="1:16" s="63" customFormat="1" ht="12" customHeight="1" outlineLevel="1">
      <c r="A171" s="462" t="s">
        <v>35</v>
      </c>
      <c r="B171" s="462"/>
      <c r="C171" s="462"/>
      <c r="D171" s="462"/>
      <c r="E171" s="462"/>
      <c r="F171" s="462"/>
      <c r="G171" s="462"/>
      <c r="H171" s="148"/>
      <c r="I171" s="149"/>
      <c r="J171" s="149"/>
      <c r="K171" s="149"/>
      <c r="L171" s="149"/>
      <c r="M171" s="149"/>
      <c r="N171" s="149"/>
      <c r="O171" s="149"/>
      <c r="P171" s="150"/>
    </row>
    <row r="172" spans="1:16" s="63" customFormat="1" ht="22" customHeight="1" outlineLevel="1">
      <c r="A172" s="460" t="s">
        <v>389</v>
      </c>
      <c r="B172" s="460"/>
      <c r="C172" s="460"/>
      <c r="D172" s="460"/>
      <c r="E172" s="460"/>
      <c r="F172" s="460"/>
      <c r="G172" s="460"/>
      <c r="H172" s="100" t="s">
        <v>1582</v>
      </c>
      <c r="I172" s="108">
        <v>-110253.12</v>
      </c>
      <c r="J172" s="108">
        <v>-41224240.189999998</v>
      </c>
      <c r="K172" s="108">
        <v>163908.68</v>
      </c>
      <c r="L172" s="102">
        <v>-41170584.630000003</v>
      </c>
      <c r="M172" s="108">
        <v>-110253.12</v>
      </c>
      <c r="N172" s="108">
        <v>-41224240.189999998</v>
      </c>
      <c r="O172" s="108">
        <v>163908.68</v>
      </c>
      <c r="P172" s="103">
        <v>-41170584.630000003</v>
      </c>
    </row>
    <row r="173" spans="1:16" s="63" customFormat="1" ht="22" customHeight="1" outlineLevel="1">
      <c r="A173" s="460" t="s">
        <v>390</v>
      </c>
      <c r="B173" s="460"/>
      <c r="C173" s="460"/>
      <c r="D173" s="460"/>
      <c r="E173" s="460"/>
      <c r="F173" s="460"/>
      <c r="G173" s="460"/>
      <c r="H173" s="100" t="s">
        <v>1583</v>
      </c>
      <c r="I173" s="138" t="s">
        <v>353</v>
      </c>
      <c r="J173" s="108">
        <v>42447066.130000003</v>
      </c>
      <c r="K173" s="107">
        <v>0</v>
      </c>
      <c r="L173" s="102">
        <v>42447066.130000003</v>
      </c>
      <c r="M173" s="138" t="s">
        <v>353</v>
      </c>
      <c r="N173" s="108">
        <v>42447066.130000003</v>
      </c>
      <c r="O173" s="107">
        <v>0</v>
      </c>
      <c r="P173" s="103">
        <v>42447066.130000003</v>
      </c>
    </row>
    <row r="174" spans="1:16" s="63" customFormat="1" ht="11.15" customHeight="1" outlineLevel="1">
      <c r="A174" s="460" t="s">
        <v>391</v>
      </c>
      <c r="B174" s="460"/>
      <c r="C174" s="460"/>
      <c r="D174" s="460"/>
      <c r="E174" s="460"/>
      <c r="F174" s="460"/>
      <c r="G174" s="460"/>
      <c r="H174" s="100" t="s">
        <v>1584</v>
      </c>
      <c r="I174" s="107">
        <v>0</v>
      </c>
      <c r="J174" s="107">
        <v>0</v>
      </c>
      <c r="K174" s="107">
        <v>0</v>
      </c>
      <c r="L174" s="101">
        <v>0</v>
      </c>
      <c r="M174" s="107">
        <v>0</v>
      </c>
      <c r="N174" s="107">
        <v>0</v>
      </c>
      <c r="O174" s="107">
        <v>0</v>
      </c>
      <c r="P174" s="109">
        <v>0</v>
      </c>
    </row>
    <row r="175" spans="1:16" s="63" customFormat="1" ht="11.15" customHeight="1" outlineLevel="1">
      <c r="A175" s="460" t="s">
        <v>392</v>
      </c>
      <c r="B175" s="460"/>
      <c r="C175" s="460"/>
      <c r="D175" s="460"/>
      <c r="E175" s="460"/>
      <c r="F175" s="460"/>
      <c r="G175" s="460"/>
      <c r="H175" s="100" t="s">
        <v>1585</v>
      </c>
      <c r="I175" s="107">
        <v>0</v>
      </c>
      <c r="J175" s="107">
        <v>0</v>
      </c>
      <c r="K175" s="107">
        <v>0</v>
      </c>
      <c r="L175" s="101">
        <v>0</v>
      </c>
      <c r="M175" s="107">
        <v>0</v>
      </c>
      <c r="N175" s="107">
        <v>0</v>
      </c>
      <c r="O175" s="107">
        <v>0</v>
      </c>
      <c r="P175" s="109">
        <v>0</v>
      </c>
    </row>
    <row r="176" spans="1:16" s="63" customFormat="1" ht="11.15" customHeight="1" outlineLevel="1" thickBot="1">
      <c r="A176" s="460" t="s">
        <v>393</v>
      </c>
      <c r="B176" s="460"/>
      <c r="C176" s="460"/>
      <c r="D176" s="460"/>
      <c r="E176" s="460"/>
      <c r="F176" s="460"/>
      <c r="G176" s="460"/>
      <c r="H176" s="100" t="s">
        <v>1586</v>
      </c>
      <c r="I176" s="107">
        <v>0</v>
      </c>
      <c r="J176" s="108">
        <v>147161.79999999999</v>
      </c>
      <c r="K176" s="107">
        <v>0</v>
      </c>
      <c r="L176" s="102">
        <v>147161.79999999999</v>
      </c>
      <c r="M176" s="108">
        <v>-22352.71</v>
      </c>
      <c r="N176" s="108">
        <v>-1991555.99</v>
      </c>
      <c r="O176" s="107">
        <v>0</v>
      </c>
      <c r="P176" s="103">
        <v>-2013908.7</v>
      </c>
    </row>
    <row r="177" spans="1:16" s="135" customFormat="1" ht="12" customHeight="1">
      <c r="A177" s="466" t="s">
        <v>362</v>
      </c>
      <c r="B177" s="466"/>
      <c r="C177" s="466"/>
      <c r="D177" s="466"/>
      <c r="E177" s="466"/>
      <c r="F177" s="466"/>
      <c r="G177" s="466"/>
      <c r="H177" s="132"/>
      <c r="I177" s="133"/>
      <c r="J177" s="133"/>
      <c r="K177" s="133"/>
      <c r="L177" s="133"/>
      <c r="M177" s="133"/>
      <c r="N177" s="133"/>
      <c r="O177" s="133"/>
      <c r="P177" s="134"/>
    </row>
    <row r="178" spans="1:16" ht="11.15" customHeight="1" thickBot="1">
      <c r="A178" s="469" t="s">
        <v>394</v>
      </c>
      <c r="B178" s="469"/>
      <c r="C178" s="469"/>
      <c r="D178" s="469"/>
      <c r="E178" s="469"/>
      <c r="F178" s="469"/>
      <c r="G178" s="469"/>
      <c r="H178" s="110" t="s">
        <v>1488</v>
      </c>
      <c r="I178" s="136">
        <v>83285.14</v>
      </c>
      <c r="J178" s="136">
        <v>1739968.31</v>
      </c>
      <c r="K178" s="136">
        <v>230993.85</v>
      </c>
      <c r="L178" s="136">
        <v>2054247.3</v>
      </c>
      <c r="M178" s="136">
        <v>513125.33</v>
      </c>
      <c r="N178" s="136">
        <v>15512927.619999999</v>
      </c>
      <c r="O178" s="136">
        <v>257493.46</v>
      </c>
      <c r="P178" s="137">
        <v>16283546.41</v>
      </c>
    </row>
    <row r="179" spans="1:16" ht="11.15" customHeight="1"/>
    <row r="180" spans="1:16" ht="11.15" customHeight="1">
      <c r="A180" s="471" t="s">
        <v>395</v>
      </c>
      <c r="B180" s="471"/>
      <c r="C180" s="471"/>
      <c r="D180" s="471"/>
      <c r="E180" s="471"/>
      <c r="F180" s="471"/>
      <c r="G180" s="471"/>
      <c r="H180" s="471"/>
    </row>
  </sheetData>
  <mergeCells count="169">
    <mergeCell ref="A174:G174"/>
    <mergeCell ref="A175:G175"/>
    <mergeCell ref="A176:G176"/>
    <mergeCell ref="A177:G177"/>
    <mergeCell ref="A178:G178"/>
    <mergeCell ref="A180:H180"/>
    <mergeCell ref="A168:G168"/>
    <mergeCell ref="A169:G169"/>
    <mergeCell ref="A170:G170"/>
    <mergeCell ref="A171:G171"/>
    <mergeCell ref="A172:G172"/>
    <mergeCell ref="A173:G173"/>
    <mergeCell ref="A162:G162"/>
    <mergeCell ref="A163:G163"/>
    <mergeCell ref="A164:G164"/>
    <mergeCell ref="A165:G165"/>
    <mergeCell ref="A166:G166"/>
    <mergeCell ref="A167:G167"/>
    <mergeCell ref="A156:G156"/>
    <mergeCell ref="A157:G157"/>
    <mergeCell ref="A158:G158"/>
    <mergeCell ref="A159:G159"/>
    <mergeCell ref="A160:G160"/>
    <mergeCell ref="A161:G161"/>
    <mergeCell ref="A148:G148"/>
    <mergeCell ref="A149:G149"/>
    <mergeCell ref="A150:G150"/>
    <mergeCell ref="A151:G151"/>
    <mergeCell ref="A154:G155"/>
    <mergeCell ref="H154:H155"/>
    <mergeCell ref="A142:G142"/>
    <mergeCell ref="A143:G143"/>
    <mergeCell ref="A144:G144"/>
    <mergeCell ref="A145:G145"/>
    <mergeCell ref="A146:G146"/>
    <mergeCell ref="A147:G147"/>
    <mergeCell ref="A136:G136"/>
    <mergeCell ref="A137:G137"/>
    <mergeCell ref="A138:G138"/>
    <mergeCell ref="A139:G139"/>
    <mergeCell ref="A140:G140"/>
    <mergeCell ref="A141:G141"/>
    <mergeCell ref="A128:G128"/>
    <mergeCell ref="A129:G129"/>
    <mergeCell ref="A130:G130"/>
    <mergeCell ref="A131:G131"/>
    <mergeCell ref="A134:G135"/>
    <mergeCell ref="H134:H135"/>
    <mergeCell ref="A122:G122"/>
    <mergeCell ref="A123:G123"/>
    <mergeCell ref="A124:G124"/>
    <mergeCell ref="A125:G125"/>
    <mergeCell ref="A126:G126"/>
    <mergeCell ref="A127:G127"/>
    <mergeCell ref="A116:G116"/>
    <mergeCell ref="A117:G117"/>
    <mergeCell ref="A118:G118"/>
    <mergeCell ref="A119:G119"/>
    <mergeCell ref="A120:G120"/>
    <mergeCell ref="A121:G121"/>
    <mergeCell ref="A110:G110"/>
    <mergeCell ref="A111:G111"/>
    <mergeCell ref="A112:G112"/>
    <mergeCell ref="A113:G113"/>
    <mergeCell ref="A114:G114"/>
    <mergeCell ref="A115:G115"/>
    <mergeCell ref="H103:H104"/>
    <mergeCell ref="A105:G105"/>
    <mergeCell ref="A106:G106"/>
    <mergeCell ref="A107:G107"/>
    <mergeCell ref="A108:G108"/>
    <mergeCell ref="A109:G109"/>
    <mergeCell ref="A96:G96"/>
    <mergeCell ref="A97:G97"/>
    <mergeCell ref="A98:G98"/>
    <mergeCell ref="A99:G99"/>
    <mergeCell ref="A100:G100"/>
    <mergeCell ref="A103:G104"/>
    <mergeCell ref="A90:G90"/>
    <mergeCell ref="A91:G91"/>
    <mergeCell ref="A92:G92"/>
    <mergeCell ref="A93:G93"/>
    <mergeCell ref="A94:G94"/>
    <mergeCell ref="A95:G95"/>
    <mergeCell ref="A84:G84"/>
    <mergeCell ref="A85:G85"/>
    <mergeCell ref="A86:G86"/>
    <mergeCell ref="A87:G87"/>
    <mergeCell ref="A88:G88"/>
    <mergeCell ref="A89:G89"/>
    <mergeCell ref="A78:G78"/>
    <mergeCell ref="A79:G79"/>
    <mergeCell ref="A80:G80"/>
    <mergeCell ref="A81:G81"/>
    <mergeCell ref="A82:G82"/>
    <mergeCell ref="A83:G83"/>
    <mergeCell ref="A72:G73"/>
    <mergeCell ref="H72:H73"/>
    <mergeCell ref="A74:G74"/>
    <mergeCell ref="A75:G75"/>
    <mergeCell ref="A76:G76"/>
    <mergeCell ref="A77:G77"/>
    <mergeCell ref="A64:G64"/>
    <mergeCell ref="A65:G65"/>
    <mergeCell ref="A66:G66"/>
    <mergeCell ref="A67:G67"/>
    <mergeCell ref="A68:G68"/>
    <mergeCell ref="A69:G69"/>
    <mergeCell ref="A58:G58"/>
    <mergeCell ref="A59:G59"/>
    <mergeCell ref="A60:G60"/>
    <mergeCell ref="A61:G61"/>
    <mergeCell ref="A62:G62"/>
    <mergeCell ref="A63:G63"/>
    <mergeCell ref="A52:G52"/>
    <mergeCell ref="A53:G53"/>
    <mergeCell ref="A54:G54"/>
    <mergeCell ref="A55:G55"/>
    <mergeCell ref="A56:G56"/>
    <mergeCell ref="A57:G57"/>
    <mergeCell ref="A46:G46"/>
    <mergeCell ref="A47:G47"/>
    <mergeCell ref="A48:G48"/>
    <mergeCell ref="A49:G49"/>
    <mergeCell ref="A50:G50"/>
    <mergeCell ref="A51:G51"/>
    <mergeCell ref="A38:G38"/>
    <mergeCell ref="A39:G39"/>
    <mergeCell ref="A42:G43"/>
    <mergeCell ref="H42:H43"/>
    <mergeCell ref="A44:G44"/>
    <mergeCell ref="A45:G45"/>
    <mergeCell ref="A32:G32"/>
    <mergeCell ref="A33:G33"/>
    <mergeCell ref="A34:G34"/>
    <mergeCell ref="A35:G35"/>
    <mergeCell ref="A36:G36"/>
    <mergeCell ref="A37:G37"/>
    <mergeCell ref="A26:G26"/>
    <mergeCell ref="A27:G27"/>
    <mergeCell ref="A28:G28"/>
    <mergeCell ref="A29:G29"/>
    <mergeCell ref="A30:G30"/>
    <mergeCell ref="A31:G31"/>
    <mergeCell ref="A20:G20"/>
    <mergeCell ref="A21:G21"/>
    <mergeCell ref="A22:G22"/>
    <mergeCell ref="A23:G23"/>
    <mergeCell ref="A24:G24"/>
    <mergeCell ref="A25:G25"/>
    <mergeCell ref="A16:C16"/>
    <mergeCell ref="D16:E16"/>
    <mergeCell ref="A18:G19"/>
    <mergeCell ref="H18:H19"/>
    <mergeCell ref="A9:F9"/>
    <mergeCell ref="G9:N9"/>
    <mergeCell ref="A10:F10"/>
    <mergeCell ref="G10:N10"/>
    <mergeCell ref="A11:F11"/>
    <mergeCell ref="G11:N11"/>
    <mergeCell ref="A1:G1"/>
    <mergeCell ref="A2:G2"/>
    <mergeCell ref="A3:G3"/>
    <mergeCell ref="M5:P5"/>
    <mergeCell ref="A6:O6"/>
    <mergeCell ref="J8:K8"/>
    <mergeCell ref="A12:F14"/>
    <mergeCell ref="G12:N14"/>
    <mergeCell ref="A15:K15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16"/>
  <sheetViews>
    <sheetView tabSelected="1" topLeftCell="A21" zoomScale="90" zoomScaleNormal="90" workbookViewId="0">
      <selection activeCell="Q22" sqref="Q22"/>
    </sheetView>
  </sheetViews>
  <sheetFormatPr defaultColWidth="10.44140625" defaultRowHeight="11.5" customHeight="1" outlineLevelRow="1"/>
  <cols>
    <col min="1" max="1" width="11.6640625" style="155" customWidth="1"/>
    <col min="2" max="2" width="5.77734375" style="155" customWidth="1"/>
    <col min="3" max="4" width="3" style="155" customWidth="1"/>
    <col min="5" max="6" width="5.77734375" style="155" customWidth="1"/>
    <col min="7" max="7" width="11.6640625" style="155" customWidth="1"/>
    <col min="8" max="8" width="11.109375" style="155" customWidth="1"/>
    <col min="9" max="16" width="17.109375" style="155" customWidth="1"/>
    <col min="17" max="17" width="11.33203125" style="155" bestFit="1" customWidth="1"/>
    <col min="18" max="16384" width="10.44140625" style="155"/>
  </cols>
  <sheetData>
    <row r="1" spans="1:14" ht="14.15" customHeight="1">
      <c r="A1" s="482" t="s">
        <v>396</v>
      </c>
      <c r="B1" s="483"/>
      <c r="C1" s="483"/>
      <c r="D1" s="483"/>
      <c r="E1" s="483"/>
      <c r="F1" s="483"/>
      <c r="G1" s="483"/>
      <c r="H1" s="483"/>
      <c r="I1" s="483"/>
      <c r="J1" s="151" t="s">
        <v>1588</v>
      </c>
      <c r="K1" s="151"/>
      <c r="L1" s="152"/>
      <c r="M1" s="153" t="s">
        <v>8</v>
      </c>
      <c r="N1" s="154"/>
    </row>
    <row r="2" spans="1:14" ht="33" customHeight="1">
      <c r="A2" s="156"/>
      <c r="B2" s="156"/>
      <c r="C2" s="156"/>
      <c r="D2" s="156"/>
      <c r="E2" s="156"/>
      <c r="F2" s="156"/>
      <c r="G2" s="156"/>
      <c r="H2" s="156"/>
      <c r="I2" s="156"/>
      <c r="J2" s="157"/>
      <c r="K2" s="157"/>
      <c r="L2" s="158" t="s">
        <v>10</v>
      </c>
      <c r="M2" s="159" t="s">
        <v>1589</v>
      </c>
      <c r="N2" s="154"/>
    </row>
    <row r="3" spans="1:14" ht="9" customHeight="1">
      <c r="A3" s="484" t="s">
        <v>397</v>
      </c>
      <c r="B3" s="485"/>
      <c r="C3" s="485"/>
      <c r="D3" s="485"/>
      <c r="E3" s="485"/>
      <c r="F3" s="485"/>
      <c r="G3" s="486" t="s">
        <v>19</v>
      </c>
      <c r="H3" s="487"/>
      <c r="I3" s="487"/>
      <c r="J3" s="487"/>
      <c r="K3" s="487"/>
      <c r="L3" s="158" t="s">
        <v>398</v>
      </c>
      <c r="M3" s="160" t="s">
        <v>266</v>
      </c>
      <c r="N3" s="154"/>
    </row>
    <row r="4" spans="1:14" ht="12" customHeight="1">
      <c r="A4" s="484" t="s">
        <v>399</v>
      </c>
      <c r="B4" s="485"/>
      <c r="C4" s="485"/>
      <c r="D4" s="485"/>
      <c r="E4" s="485"/>
      <c r="F4" s="485"/>
      <c r="G4" s="488" t="s">
        <v>1466</v>
      </c>
      <c r="H4" s="489"/>
      <c r="I4" s="489"/>
      <c r="J4" s="489"/>
      <c r="K4" s="489"/>
      <c r="L4" s="161" t="s">
        <v>400</v>
      </c>
      <c r="M4" s="160" t="s">
        <v>1590</v>
      </c>
      <c r="N4" s="154"/>
    </row>
    <row r="5" spans="1:14" ht="24" customHeight="1">
      <c r="A5" s="484" t="s">
        <v>401</v>
      </c>
      <c r="B5" s="485"/>
      <c r="C5" s="485"/>
      <c r="D5" s="485"/>
      <c r="E5" s="485"/>
      <c r="F5" s="485"/>
      <c r="G5" s="488" t="s">
        <v>1591</v>
      </c>
      <c r="H5" s="489"/>
      <c r="I5" s="489"/>
      <c r="J5" s="489"/>
      <c r="K5" s="489"/>
      <c r="L5" s="161" t="s">
        <v>402</v>
      </c>
      <c r="M5" s="160" t="s">
        <v>403</v>
      </c>
      <c r="N5" s="154"/>
    </row>
    <row r="6" spans="1:14" ht="11.15" customHeight="1" outlineLevel="1">
      <c r="A6" s="484" t="s">
        <v>404</v>
      </c>
      <c r="B6" s="485"/>
      <c r="C6" s="485"/>
      <c r="D6" s="162"/>
      <c r="E6" s="162"/>
      <c r="F6" s="162"/>
      <c r="G6" s="163"/>
      <c r="H6" s="163"/>
      <c r="I6" s="163"/>
      <c r="J6" s="163"/>
      <c r="K6" s="164"/>
      <c r="L6" s="158" t="s">
        <v>17</v>
      </c>
      <c r="M6" s="165">
        <v>383</v>
      </c>
      <c r="N6" s="154"/>
    </row>
    <row r="7" spans="1:14" ht="11.15" customHeight="1" outlineLevel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154"/>
    </row>
    <row r="8" spans="1:14" ht="22" customHeight="1" outlineLevel="1">
      <c r="A8" s="492" t="s">
        <v>405</v>
      </c>
      <c r="B8" s="493"/>
      <c r="C8" s="493"/>
      <c r="D8" s="493"/>
      <c r="E8" s="168" t="s">
        <v>406</v>
      </c>
      <c r="F8" s="168" t="s">
        <v>407</v>
      </c>
      <c r="G8" s="168" t="s">
        <v>1473</v>
      </c>
      <c r="H8" s="168" t="s">
        <v>408</v>
      </c>
      <c r="I8" s="168" t="s">
        <v>409</v>
      </c>
      <c r="J8" s="168" t="s">
        <v>1592</v>
      </c>
      <c r="K8" s="168" t="s">
        <v>1593</v>
      </c>
      <c r="L8" s="168" t="s">
        <v>1594</v>
      </c>
      <c r="M8" s="168" t="s">
        <v>1595</v>
      </c>
      <c r="N8" s="154"/>
    </row>
    <row r="9" spans="1:14" ht="22" customHeight="1" outlineLevel="1">
      <c r="A9" s="490" t="s">
        <v>410</v>
      </c>
      <c r="B9" s="491"/>
      <c r="C9" s="491"/>
      <c r="D9" s="491"/>
      <c r="E9" s="491"/>
      <c r="F9" s="491"/>
      <c r="G9" s="491"/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54"/>
    </row>
    <row r="10" spans="1:14" ht="11.15" customHeight="1" outlineLevel="1">
      <c r="A10" s="490" t="s">
        <v>411</v>
      </c>
      <c r="B10" s="491"/>
      <c r="C10" s="491"/>
      <c r="D10" s="491"/>
      <c r="E10" s="491"/>
      <c r="F10" s="491"/>
      <c r="G10" s="491"/>
      <c r="H10" s="170">
        <v>16933768</v>
      </c>
      <c r="I10" s="170">
        <v>16933768</v>
      </c>
      <c r="J10" s="170">
        <v>17414224</v>
      </c>
      <c r="K10" s="170">
        <v>17414224</v>
      </c>
      <c r="L10" s="170">
        <v>17946798</v>
      </c>
      <c r="M10" s="170">
        <v>17946798</v>
      </c>
      <c r="N10" s="154"/>
    </row>
    <row r="11" spans="1:14" ht="12" customHeight="1">
      <c r="A11" s="171" t="s">
        <v>412</v>
      </c>
      <c r="B11" s="476" t="s">
        <v>413</v>
      </c>
      <c r="C11" s="477"/>
      <c r="D11" s="171" t="s">
        <v>413</v>
      </c>
      <c r="E11" s="171" t="s">
        <v>1596</v>
      </c>
      <c r="F11" s="171" t="s">
        <v>1597</v>
      </c>
      <c r="G11" s="171" t="s">
        <v>1475</v>
      </c>
      <c r="H11" s="172">
        <v>3795342</v>
      </c>
      <c r="I11" s="172">
        <v>3795342</v>
      </c>
      <c r="J11" s="172">
        <v>3783771</v>
      </c>
      <c r="K11" s="172">
        <v>3783771</v>
      </c>
      <c r="L11" s="172">
        <v>3722489</v>
      </c>
      <c r="M11" s="172">
        <v>3722489</v>
      </c>
      <c r="N11" s="154"/>
    </row>
    <row r="12" spans="1:14" ht="11.15" customHeight="1" outlineLevel="1">
      <c r="A12" s="171" t="s">
        <v>412</v>
      </c>
      <c r="B12" s="476" t="s">
        <v>413</v>
      </c>
      <c r="C12" s="477"/>
      <c r="D12" s="171" t="s">
        <v>413</v>
      </c>
      <c r="E12" s="171" t="s">
        <v>1596</v>
      </c>
      <c r="F12" s="171" t="s">
        <v>1598</v>
      </c>
      <c r="G12" s="171" t="s">
        <v>1599</v>
      </c>
      <c r="H12" s="172">
        <v>12191927</v>
      </c>
      <c r="I12" s="172">
        <v>12191927</v>
      </c>
      <c r="J12" s="172">
        <v>12648375</v>
      </c>
      <c r="K12" s="172">
        <v>12648375</v>
      </c>
      <c r="L12" s="172">
        <v>13193651</v>
      </c>
      <c r="M12" s="172">
        <v>13193651</v>
      </c>
      <c r="N12" s="154"/>
    </row>
    <row r="13" spans="1:14" ht="22" customHeight="1" outlineLevel="1">
      <c r="A13" s="171" t="s">
        <v>412</v>
      </c>
      <c r="B13" s="476" t="s">
        <v>413</v>
      </c>
      <c r="C13" s="477"/>
      <c r="D13" s="171" t="s">
        <v>413</v>
      </c>
      <c r="E13" s="171" t="s">
        <v>1596</v>
      </c>
      <c r="F13" s="171" t="s">
        <v>1600</v>
      </c>
      <c r="G13" s="171" t="s">
        <v>1601</v>
      </c>
      <c r="H13" s="172">
        <v>946499</v>
      </c>
      <c r="I13" s="172">
        <v>946499</v>
      </c>
      <c r="J13" s="172">
        <v>982078</v>
      </c>
      <c r="K13" s="172">
        <v>982078</v>
      </c>
      <c r="L13" s="172">
        <v>1030658</v>
      </c>
      <c r="M13" s="172">
        <v>1030658</v>
      </c>
      <c r="N13" s="154"/>
    </row>
    <row r="14" spans="1:14" ht="22" customHeight="1" outlineLevel="1">
      <c r="A14" s="490" t="s">
        <v>414</v>
      </c>
      <c r="B14" s="491"/>
      <c r="C14" s="491"/>
      <c r="D14" s="491"/>
      <c r="E14" s="491"/>
      <c r="F14" s="491"/>
      <c r="G14" s="491"/>
      <c r="H14" s="170">
        <v>16933768</v>
      </c>
      <c r="I14" s="170">
        <v>16933768</v>
      </c>
      <c r="J14" s="170">
        <v>17414224</v>
      </c>
      <c r="K14" s="170">
        <v>17414224</v>
      </c>
      <c r="L14" s="170">
        <v>17946798</v>
      </c>
      <c r="M14" s="170">
        <v>17946798</v>
      </c>
      <c r="N14" s="154"/>
    </row>
    <row r="15" spans="1:14" ht="22" customHeight="1" outlineLevel="1">
      <c r="A15" s="171" t="s">
        <v>412</v>
      </c>
      <c r="B15" s="171" t="s">
        <v>1467</v>
      </c>
      <c r="C15" s="171" t="s">
        <v>415</v>
      </c>
      <c r="D15" s="171" t="s">
        <v>416</v>
      </c>
      <c r="E15" s="171" t="s">
        <v>145</v>
      </c>
      <c r="F15" s="171" t="s">
        <v>1597</v>
      </c>
      <c r="G15" s="171" t="s">
        <v>1602</v>
      </c>
      <c r="H15" s="172">
        <v>173800</v>
      </c>
      <c r="I15" s="172">
        <v>173800</v>
      </c>
      <c r="J15" s="172">
        <v>180000</v>
      </c>
      <c r="K15" s="172">
        <v>180000</v>
      </c>
      <c r="L15" s="172">
        <v>186900</v>
      </c>
      <c r="M15" s="172">
        <v>186900</v>
      </c>
      <c r="N15" s="154"/>
    </row>
    <row r="16" spans="1:14" ht="11.15" customHeight="1" outlineLevel="1">
      <c r="A16" s="171" t="s">
        <v>412</v>
      </c>
      <c r="B16" s="171" t="s">
        <v>1467</v>
      </c>
      <c r="C16" s="171" t="s">
        <v>415</v>
      </c>
      <c r="D16" s="171" t="s">
        <v>416</v>
      </c>
      <c r="E16" s="171" t="s">
        <v>145</v>
      </c>
      <c r="F16" s="171" t="s">
        <v>1597</v>
      </c>
      <c r="G16" s="171" t="s">
        <v>1603</v>
      </c>
      <c r="H16" s="172">
        <v>164200</v>
      </c>
      <c r="I16" s="172">
        <v>164200</v>
      </c>
      <c r="J16" s="172">
        <v>170000</v>
      </c>
      <c r="K16" s="172">
        <v>170000</v>
      </c>
      <c r="L16" s="172">
        <v>176500</v>
      </c>
      <c r="M16" s="172">
        <v>176500</v>
      </c>
      <c r="N16" s="154"/>
    </row>
    <row r="17" spans="1:17" ht="24" customHeight="1">
      <c r="A17" s="171" t="s">
        <v>412</v>
      </c>
      <c r="B17" s="171" t="s">
        <v>1467</v>
      </c>
      <c r="C17" s="171" t="s">
        <v>415</v>
      </c>
      <c r="D17" s="171" t="s">
        <v>416</v>
      </c>
      <c r="E17" s="171" t="s">
        <v>145</v>
      </c>
      <c r="F17" s="171" t="s">
        <v>1600</v>
      </c>
      <c r="G17" s="171" t="s">
        <v>1604</v>
      </c>
      <c r="H17" s="172">
        <v>717664</v>
      </c>
      <c r="I17" s="172">
        <v>717664</v>
      </c>
      <c r="J17" s="172">
        <v>744647</v>
      </c>
      <c r="K17" s="172">
        <v>744647</v>
      </c>
      <c r="L17" s="172">
        <v>781486</v>
      </c>
      <c r="M17" s="172">
        <v>781486</v>
      </c>
      <c r="N17" s="154"/>
    </row>
    <row r="18" spans="1:17" ht="11.15" customHeight="1" outlineLevel="1">
      <c r="A18" s="171" t="s">
        <v>412</v>
      </c>
      <c r="B18" s="171" t="s">
        <v>1467</v>
      </c>
      <c r="C18" s="171" t="s">
        <v>415</v>
      </c>
      <c r="D18" s="171" t="s">
        <v>417</v>
      </c>
      <c r="E18" s="171" t="s">
        <v>418</v>
      </c>
      <c r="F18" s="171" t="s">
        <v>1597</v>
      </c>
      <c r="G18" s="171" t="s">
        <v>1602</v>
      </c>
      <c r="H18" s="172">
        <v>52500</v>
      </c>
      <c r="I18" s="172">
        <v>52500</v>
      </c>
      <c r="J18" s="172">
        <v>54400</v>
      </c>
      <c r="K18" s="172">
        <v>54400</v>
      </c>
      <c r="L18" s="172">
        <v>56500</v>
      </c>
      <c r="M18" s="172">
        <v>56500</v>
      </c>
      <c r="N18" s="154"/>
    </row>
    <row r="19" spans="1:17" ht="22" customHeight="1" outlineLevel="1">
      <c r="A19" s="171" t="s">
        <v>412</v>
      </c>
      <c r="B19" s="171" t="s">
        <v>1467</v>
      </c>
      <c r="C19" s="171" t="s">
        <v>415</v>
      </c>
      <c r="D19" s="171" t="s">
        <v>417</v>
      </c>
      <c r="E19" s="171" t="s">
        <v>418</v>
      </c>
      <c r="F19" s="171" t="s">
        <v>1597</v>
      </c>
      <c r="G19" s="171" t="s">
        <v>1603</v>
      </c>
      <c r="H19" s="172">
        <v>49500</v>
      </c>
      <c r="I19" s="172">
        <v>49500</v>
      </c>
      <c r="J19" s="172">
        <v>51200</v>
      </c>
      <c r="K19" s="172">
        <v>51200</v>
      </c>
      <c r="L19" s="172">
        <v>53200</v>
      </c>
      <c r="M19" s="172">
        <v>53200</v>
      </c>
      <c r="N19" s="154"/>
    </row>
    <row r="20" spans="1:17" ht="22" customHeight="1" outlineLevel="1">
      <c r="A20" s="171" t="s">
        <v>412</v>
      </c>
      <c r="B20" s="171" t="s">
        <v>1467</v>
      </c>
      <c r="C20" s="171" t="s">
        <v>415</v>
      </c>
      <c r="D20" s="171" t="s">
        <v>417</v>
      </c>
      <c r="E20" s="171" t="s">
        <v>418</v>
      </c>
      <c r="F20" s="171" t="s">
        <v>1600</v>
      </c>
      <c r="G20" s="171" t="s">
        <v>1604</v>
      </c>
      <c r="H20" s="172">
        <v>216735</v>
      </c>
      <c r="I20" s="172">
        <v>216735</v>
      </c>
      <c r="J20" s="172">
        <v>224883</v>
      </c>
      <c r="K20" s="172">
        <v>224883</v>
      </c>
      <c r="L20" s="172">
        <v>236009</v>
      </c>
      <c r="M20" s="172">
        <v>236009</v>
      </c>
      <c r="N20" s="154"/>
    </row>
    <row r="21" spans="1:17" ht="22" customHeight="1" outlineLevel="1">
      <c r="A21" s="171" t="s">
        <v>412</v>
      </c>
      <c r="B21" s="171" t="s">
        <v>1467</v>
      </c>
      <c r="C21" s="171" t="s">
        <v>415</v>
      </c>
      <c r="D21" s="171" t="s">
        <v>420</v>
      </c>
      <c r="E21" s="171" t="s">
        <v>164</v>
      </c>
      <c r="F21" s="171" t="s">
        <v>1600</v>
      </c>
      <c r="G21" s="171" t="s">
        <v>1601</v>
      </c>
      <c r="H21" s="172">
        <v>6100</v>
      </c>
      <c r="I21" s="172">
        <v>6100</v>
      </c>
      <c r="J21" s="172">
        <v>6326</v>
      </c>
      <c r="K21" s="172">
        <v>6326</v>
      </c>
      <c r="L21" s="172">
        <v>6636</v>
      </c>
      <c r="M21" s="172">
        <v>6636</v>
      </c>
      <c r="N21" s="154"/>
      <c r="O21" s="494">
        <f>SUM(I21:I22,I30:I41)</f>
        <v>3331606</v>
      </c>
      <c r="P21" s="494">
        <f>SUM(J21:J22,J30:J41)</f>
        <v>3304983</v>
      </c>
      <c r="Q21" s="494">
        <f>SUM(L21:L22,L30:L41)</f>
        <v>3227216</v>
      </c>
    </row>
    <row r="22" spans="1:17" ht="22" customHeight="1" outlineLevel="1">
      <c r="A22" s="171" t="s">
        <v>412</v>
      </c>
      <c r="B22" s="171" t="s">
        <v>1467</v>
      </c>
      <c r="C22" s="171" t="s">
        <v>415</v>
      </c>
      <c r="D22" s="171" t="s">
        <v>420</v>
      </c>
      <c r="E22" s="171" t="s">
        <v>1605</v>
      </c>
      <c r="F22" s="171" t="s">
        <v>1600</v>
      </c>
      <c r="G22" s="171" t="s">
        <v>1601</v>
      </c>
      <c r="H22" s="172">
        <v>6000</v>
      </c>
      <c r="I22" s="172">
        <v>6000</v>
      </c>
      <c r="J22" s="172">
        <v>6222</v>
      </c>
      <c r="K22" s="172">
        <v>6222</v>
      </c>
      <c r="L22" s="172">
        <v>6527</v>
      </c>
      <c r="M22" s="172">
        <v>6527</v>
      </c>
      <c r="N22" s="154"/>
      <c r="O22" s="494">
        <f>SUM(V!H14:H18)</f>
        <v>900400</v>
      </c>
      <c r="P22" s="494">
        <f>SUM(V!I14:I18)</f>
        <v>900400</v>
      </c>
      <c r="Q22" s="494">
        <f>SUM(V!J14:J18)</f>
        <v>900400</v>
      </c>
    </row>
    <row r="23" spans="1:17" ht="15" customHeight="1">
      <c r="A23" s="171" t="s">
        <v>412</v>
      </c>
      <c r="B23" s="171" t="s">
        <v>1468</v>
      </c>
      <c r="C23" s="171" t="s">
        <v>415</v>
      </c>
      <c r="D23" s="171" t="s">
        <v>416</v>
      </c>
      <c r="E23" s="171" t="s">
        <v>145</v>
      </c>
      <c r="F23" s="171" t="s">
        <v>1598</v>
      </c>
      <c r="G23" s="171" t="s">
        <v>1606</v>
      </c>
      <c r="H23" s="172">
        <v>5892863</v>
      </c>
      <c r="I23" s="172">
        <v>5892863</v>
      </c>
      <c r="J23" s="172">
        <v>6114494</v>
      </c>
      <c r="K23" s="172">
        <v>6114494</v>
      </c>
      <c r="L23" s="172">
        <v>6379256</v>
      </c>
      <c r="M23" s="172">
        <v>6379256</v>
      </c>
      <c r="N23" s="154"/>
      <c r="O23" s="494">
        <f>SUM(S!H24:H33)+11500</f>
        <v>2361307</v>
      </c>
      <c r="P23" s="494">
        <f>SUM(S!J24:J33)</f>
        <v>414145</v>
      </c>
      <c r="Q23" s="494">
        <f>SUM(S!L25:L33)</f>
        <v>0</v>
      </c>
    </row>
    <row r="24" spans="1:17" ht="16" customHeight="1">
      <c r="A24" s="171" t="s">
        <v>412</v>
      </c>
      <c r="B24" s="171" t="s">
        <v>1468</v>
      </c>
      <c r="C24" s="171" t="s">
        <v>415</v>
      </c>
      <c r="D24" s="171" t="s">
        <v>416</v>
      </c>
      <c r="E24" s="171" t="s">
        <v>145</v>
      </c>
      <c r="F24" s="171" t="s">
        <v>1598</v>
      </c>
      <c r="G24" s="171" t="s">
        <v>1607</v>
      </c>
      <c r="H24" s="172">
        <v>2450015</v>
      </c>
      <c r="I24" s="172">
        <v>2450015</v>
      </c>
      <c r="J24" s="172">
        <v>2542161</v>
      </c>
      <c r="K24" s="172">
        <v>2542161</v>
      </c>
      <c r="L24" s="172">
        <v>2652239</v>
      </c>
      <c r="M24" s="172">
        <v>2652239</v>
      </c>
      <c r="N24" s="154"/>
      <c r="O24" s="494">
        <f>SUM(O21:O23)</f>
        <v>6593313</v>
      </c>
      <c r="P24" s="494">
        <f t="shared" ref="P24:Q24" si="0">SUM(P21:P23)</f>
        <v>4619528</v>
      </c>
      <c r="Q24" s="494">
        <f t="shared" si="0"/>
        <v>4127616</v>
      </c>
    </row>
    <row r="25" spans="1:17" ht="14.15" customHeight="1">
      <c r="A25" s="171" t="s">
        <v>412</v>
      </c>
      <c r="B25" s="171" t="s">
        <v>1468</v>
      </c>
      <c r="C25" s="171" t="s">
        <v>415</v>
      </c>
      <c r="D25" s="171" t="s">
        <v>416</v>
      </c>
      <c r="E25" s="171" t="s">
        <v>145</v>
      </c>
      <c r="F25" s="171" t="s">
        <v>1598</v>
      </c>
      <c r="G25" s="171" t="s">
        <v>1608</v>
      </c>
      <c r="H25" s="172">
        <v>978417</v>
      </c>
      <c r="I25" s="172">
        <v>978417</v>
      </c>
      <c r="J25" s="172">
        <v>1015215</v>
      </c>
      <c r="K25" s="172">
        <v>1015215</v>
      </c>
      <c r="L25" s="172">
        <v>1059174</v>
      </c>
      <c r="M25" s="172">
        <v>1059174</v>
      </c>
      <c r="N25" s="154"/>
    </row>
    <row r="26" spans="1:17" ht="33" customHeight="1">
      <c r="A26" s="171" t="s">
        <v>412</v>
      </c>
      <c r="B26" s="171" t="s">
        <v>1468</v>
      </c>
      <c r="C26" s="171" t="s">
        <v>415</v>
      </c>
      <c r="D26" s="171" t="s">
        <v>1609</v>
      </c>
      <c r="E26" s="171" t="s">
        <v>1610</v>
      </c>
      <c r="F26" s="171" t="s">
        <v>1597</v>
      </c>
      <c r="G26" s="171" t="s">
        <v>1475</v>
      </c>
      <c r="H26" s="172">
        <v>600</v>
      </c>
      <c r="I26" s="172">
        <v>600</v>
      </c>
      <c r="J26" s="172">
        <v>600</v>
      </c>
      <c r="K26" s="172">
        <v>600</v>
      </c>
      <c r="L26" s="172">
        <v>600</v>
      </c>
      <c r="M26" s="172">
        <v>600</v>
      </c>
      <c r="N26" s="154"/>
    </row>
    <row r="27" spans="1:17" ht="11.15" customHeight="1">
      <c r="A27" s="171" t="s">
        <v>412</v>
      </c>
      <c r="B27" s="171" t="s">
        <v>1468</v>
      </c>
      <c r="C27" s="171" t="s">
        <v>415</v>
      </c>
      <c r="D27" s="171" t="s">
        <v>417</v>
      </c>
      <c r="E27" s="171" t="s">
        <v>418</v>
      </c>
      <c r="F27" s="171" t="s">
        <v>1598</v>
      </c>
      <c r="G27" s="171" t="s">
        <v>1606</v>
      </c>
      <c r="H27" s="172">
        <v>1779645</v>
      </c>
      <c r="I27" s="172">
        <v>1779645</v>
      </c>
      <c r="J27" s="172">
        <v>1846577</v>
      </c>
      <c r="K27" s="172">
        <v>1846577</v>
      </c>
      <c r="L27" s="172">
        <v>1926535</v>
      </c>
      <c r="M27" s="172">
        <v>1926535</v>
      </c>
      <c r="N27" s="154"/>
    </row>
    <row r="28" spans="1:17" ht="24" customHeight="1">
      <c r="A28" s="171" t="s">
        <v>412</v>
      </c>
      <c r="B28" s="171" t="s">
        <v>1468</v>
      </c>
      <c r="C28" s="171" t="s">
        <v>415</v>
      </c>
      <c r="D28" s="171" t="s">
        <v>417</v>
      </c>
      <c r="E28" s="171" t="s">
        <v>418</v>
      </c>
      <c r="F28" s="171" t="s">
        <v>1598</v>
      </c>
      <c r="G28" s="171" t="s">
        <v>1607</v>
      </c>
      <c r="H28" s="172">
        <v>739905</v>
      </c>
      <c r="I28" s="172">
        <v>739905</v>
      </c>
      <c r="J28" s="172">
        <v>767733</v>
      </c>
      <c r="K28" s="172">
        <v>767733</v>
      </c>
      <c r="L28" s="172">
        <v>800976</v>
      </c>
      <c r="M28" s="172">
        <v>800976</v>
      </c>
      <c r="N28" s="154"/>
    </row>
    <row r="29" spans="1:17" ht="11.15" customHeight="1" outlineLevel="1">
      <c r="A29" s="171" t="s">
        <v>412</v>
      </c>
      <c r="B29" s="171" t="s">
        <v>1468</v>
      </c>
      <c r="C29" s="171" t="s">
        <v>415</v>
      </c>
      <c r="D29" s="171" t="s">
        <v>417</v>
      </c>
      <c r="E29" s="171" t="s">
        <v>418</v>
      </c>
      <c r="F29" s="171" t="s">
        <v>1598</v>
      </c>
      <c r="G29" s="171" t="s">
        <v>1608</v>
      </c>
      <c r="H29" s="172">
        <v>295482</v>
      </c>
      <c r="I29" s="172">
        <v>295482</v>
      </c>
      <c r="J29" s="172">
        <v>306595</v>
      </c>
      <c r="K29" s="172">
        <v>306595</v>
      </c>
      <c r="L29" s="172">
        <v>319871</v>
      </c>
      <c r="M29" s="172">
        <v>319871</v>
      </c>
      <c r="N29" s="154"/>
    </row>
    <row r="30" spans="1:17" ht="22" customHeight="1" outlineLevel="1">
      <c r="A30" s="171" t="s">
        <v>412</v>
      </c>
      <c r="B30" s="171" t="s">
        <v>1468</v>
      </c>
      <c r="C30" s="171" t="s">
        <v>415</v>
      </c>
      <c r="D30" s="171" t="s">
        <v>420</v>
      </c>
      <c r="E30" s="171" t="s">
        <v>1611</v>
      </c>
      <c r="F30" s="171" t="s">
        <v>1597</v>
      </c>
      <c r="G30" s="171" t="s">
        <v>1475</v>
      </c>
      <c r="H30" s="172">
        <v>12400</v>
      </c>
      <c r="I30" s="172">
        <v>12400</v>
      </c>
      <c r="J30" s="172">
        <v>10777</v>
      </c>
      <c r="K30" s="172">
        <v>10777</v>
      </c>
      <c r="L30" s="172">
        <v>6077</v>
      </c>
      <c r="M30" s="172">
        <v>6077</v>
      </c>
      <c r="N30" s="154"/>
    </row>
    <row r="31" spans="1:17" ht="22" customHeight="1" outlineLevel="1">
      <c r="A31" s="171" t="s">
        <v>412</v>
      </c>
      <c r="B31" s="171" t="s">
        <v>1468</v>
      </c>
      <c r="C31" s="171" t="s">
        <v>415</v>
      </c>
      <c r="D31" s="171" t="s">
        <v>420</v>
      </c>
      <c r="E31" s="171" t="s">
        <v>1612</v>
      </c>
      <c r="F31" s="171" t="s">
        <v>1597</v>
      </c>
      <c r="G31" s="171" t="s">
        <v>1613</v>
      </c>
      <c r="H31" s="172">
        <v>1834700</v>
      </c>
      <c r="I31" s="172">
        <v>1834700</v>
      </c>
      <c r="J31" s="172">
        <v>1834700</v>
      </c>
      <c r="K31" s="172">
        <v>1834700</v>
      </c>
      <c r="L31" s="172">
        <v>1834700</v>
      </c>
      <c r="M31" s="172">
        <v>1834700</v>
      </c>
      <c r="N31" s="154"/>
    </row>
    <row r="32" spans="1:17" ht="11.15" customHeight="1" outlineLevel="1">
      <c r="A32" s="171" t="s">
        <v>412</v>
      </c>
      <c r="B32" s="171" t="s">
        <v>1468</v>
      </c>
      <c r="C32" s="171" t="s">
        <v>415</v>
      </c>
      <c r="D32" s="171" t="s">
        <v>420</v>
      </c>
      <c r="E32" s="171" t="s">
        <v>1612</v>
      </c>
      <c r="F32" s="171" t="s">
        <v>1597</v>
      </c>
      <c r="G32" s="171" t="s">
        <v>1614</v>
      </c>
      <c r="H32" s="172">
        <v>1213300</v>
      </c>
      <c r="I32" s="172">
        <v>1213300</v>
      </c>
      <c r="J32" s="172">
        <v>1213300</v>
      </c>
      <c r="K32" s="172">
        <v>1213300</v>
      </c>
      <c r="L32" s="172">
        <v>1213300</v>
      </c>
      <c r="M32" s="172">
        <v>1213300</v>
      </c>
      <c r="N32" s="154"/>
    </row>
    <row r="33" spans="1:14" ht="12" customHeight="1">
      <c r="A33" s="171" t="s">
        <v>412</v>
      </c>
      <c r="B33" s="171" t="s">
        <v>1468</v>
      </c>
      <c r="C33" s="171" t="s">
        <v>415</v>
      </c>
      <c r="D33" s="171" t="s">
        <v>420</v>
      </c>
      <c r="E33" s="171" t="s">
        <v>1612</v>
      </c>
      <c r="F33" s="171" t="s">
        <v>1597</v>
      </c>
      <c r="G33" s="171" t="s">
        <v>1615</v>
      </c>
      <c r="H33" s="172">
        <v>9100</v>
      </c>
      <c r="I33" s="172">
        <v>9100</v>
      </c>
      <c r="J33" s="172">
        <v>9100</v>
      </c>
      <c r="K33" s="172">
        <v>9100</v>
      </c>
      <c r="L33" s="172">
        <v>9100</v>
      </c>
      <c r="M33" s="172">
        <v>9100</v>
      </c>
      <c r="N33" s="154"/>
    </row>
    <row r="34" spans="1:14" ht="11.15" customHeight="1" outlineLevel="1">
      <c r="A34" s="171" t="s">
        <v>412</v>
      </c>
      <c r="B34" s="171" t="s">
        <v>1468</v>
      </c>
      <c r="C34" s="171" t="s">
        <v>415</v>
      </c>
      <c r="D34" s="171" t="s">
        <v>420</v>
      </c>
      <c r="E34" s="171" t="s">
        <v>419</v>
      </c>
      <c r="F34" s="171" t="s">
        <v>1597</v>
      </c>
      <c r="G34" s="171" t="s">
        <v>1475</v>
      </c>
      <c r="H34" s="172">
        <v>147282</v>
      </c>
      <c r="I34" s="172">
        <v>147282</v>
      </c>
      <c r="J34" s="172">
        <v>128003</v>
      </c>
      <c r="K34" s="172">
        <v>128003</v>
      </c>
      <c r="L34" s="172">
        <v>72181</v>
      </c>
      <c r="M34" s="172">
        <v>72181</v>
      </c>
      <c r="N34" s="154"/>
    </row>
    <row r="35" spans="1:14" ht="22" customHeight="1" outlineLevel="1">
      <c r="A35" s="171" t="s">
        <v>412</v>
      </c>
      <c r="B35" s="171" t="s">
        <v>1468</v>
      </c>
      <c r="C35" s="171" t="s">
        <v>415</v>
      </c>
      <c r="D35" s="171" t="s">
        <v>420</v>
      </c>
      <c r="E35" s="171" t="s">
        <v>419</v>
      </c>
      <c r="F35" s="171" t="s">
        <v>1598</v>
      </c>
      <c r="G35" s="171" t="s">
        <v>1599</v>
      </c>
      <c r="H35" s="172">
        <v>5000</v>
      </c>
      <c r="I35" s="172">
        <v>5000</v>
      </c>
      <c r="J35" s="172">
        <v>5000</v>
      </c>
      <c r="K35" s="172">
        <v>5000</v>
      </c>
      <c r="L35" s="172">
        <v>5000</v>
      </c>
      <c r="M35" s="172">
        <v>5000</v>
      </c>
      <c r="N35" s="154"/>
    </row>
    <row r="36" spans="1:14" ht="22" customHeight="1" outlineLevel="1">
      <c r="A36" s="171" t="s">
        <v>412</v>
      </c>
      <c r="B36" s="171" t="s">
        <v>1468</v>
      </c>
      <c r="C36" s="171" t="s">
        <v>415</v>
      </c>
      <c r="D36" s="171" t="s">
        <v>420</v>
      </c>
      <c r="E36" s="171" t="s">
        <v>421</v>
      </c>
      <c r="F36" s="171" t="s">
        <v>1597</v>
      </c>
      <c r="G36" s="171" t="s">
        <v>1475</v>
      </c>
      <c r="H36" s="172">
        <v>34724</v>
      </c>
      <c r="I36" s="172">
        <v>34724</v>
      </c>
      <c r="J36" s="172">
        <v>30179</v>
      </c>
      <c r="K36" s="172">
        <v>30179</v>
      </c>
      <c r="L36" s="172">
        <v>17018</v>
      </c>
      <c r="M36" s="172">
        <v>17018</v>
      </c>
      <c r="N36" s="154"/>
    </row>
    <row r="37" spans="1:14" ht="11.15" customHeight="1" outlineLevel="1">
      <c r="A37" s="171" t="s">
        <v>412</v>
      </c>
      <c r="B37" s="171" t="s">
        <v>1468</v>
      </c>
      <c r="C37" s="171" t="s">
        <v>415</v>
      </c>
      <c r="D37" s="171" t="s">
        <v>420</v>
      </c>
      <c r="E37" s="171" t="s">
        <v>421</v>
      </c>
      <c r="F37" s="171" t="s">
        <v>1598</v>
      </c>
      <c r="G37" s="171" t="s">
        <v>1599</v>
      </c>
      <c r="H37" s="172">
        <v>2000</v>
      </c>
      <c r="I37" s="172">
        <v>2000</v>
      </c>
      <c r="J37" s="172">
        <v>2000</v>
      </c>
      <c r="K37" s="172">
        <v>2000</v>
      </c>
      <c r="L37" s="172">
        <v>2000</v>
      </c>
      <c r="M37" s="172">
        <v>2000</v>
      </c>
      <c r="N37" s="154"/>
    </row>
    <row r="38" spans="1:14" ht="24" customHeight="1">
      <c r="A38" s="171" t="s">
        <v>412</v>
      </c>
      <c r="B38" s="171" t="s">
        <v>1468</v>
      </c>
      <c r="C38" s="171" t="s">
        <v>415</v>
      </c>
      <c r="D38" s="171" t="s">
        <v>420</v>
      </c>
      <c r="E38" s="171" t="s">
        <v>164</v>
      </c>
      <c r="F38" s="171" t="s">
        <v>1598</v>
      </c>
      <c r="G38" s="171" t="s">
        <v>1599</v>
      </c>
      <c r="H38" s="172">
        <v>43600</v>
      </c>
      <c r="I38" s="172">
        <v>43600</v>
      </c>
      <c r="J38" s="172">
        <v>43600</v>
      </c>
      <c r="K38" s="172">
        <v>43600</v>
      </c>
      <c r="L38" s="172">
        <v>43600</v>
      </c>
      <c r="M38" s="172">
        <v>43600</v>
      </c>
      <c r="N38" s="154"/>
    </row>
    <row r="39" spans="1:14" ht="11.15" customHeight="1" outlineLevel="1">
      <c r="A39" s="171" t="s">
        <v>412</v>
      </c>
      <c r="B39" s="171" t="s">
        <v>1468</v>
      </c>
      <c r="C39" s="171" t="s">
        <v>415</v>
      </c>
      <c r="D39" s="171" t="s">
        <v>420</v>
      </c>
      <c r="E39" s="171" t="s">
        <v>1616</v>
      </c>
      <c r="F39" s="171" t="s">
        <v>1597</v>
      </c>
      <c r="G39" s="171" t="s">
        <v>1475</v>
      </c>
      <c r="H39" s="172">
        <v>6200</v>
      </c>
      <c r="I39" s="172">
        <v>6200</v>
      </c>
      <c r="J39" s="172">
        <v>5388</v>
      </c>
      <c r="K39" s="172">
        <v>5388</v>
      </c>
      <c r="L39" s="172">
        <v>3038</v>
      </c>
      <c r="M39" s="172">
        <v>3038</v>
      </c>
      <c r="N39" s="154"/>
    </row>
    <row r="40" spans="1:14" ht="22" customHeight="1" outlineLevel="1">
      <c r="A40" s="171" t="s">
        <v>412</v>
      </c>
      <c r="B40" s="171" t="s">
        <v>1468</v>
      </c>
      <c r="C40" s="171" t="s">
        <v>415</v>
      </c>
      <c r="D40" s="171" t="s">
        <v>420</v>
      </c>
      <c r="E40" s="171" t="s">
        <v>1605</v>
      </c>
      <c r="F40" s="171" t="s">
        <v>1597</v>
      </c>
      <c r="G40" s="171" t="s">
        <v>1475</v>
      </c>
      <c r="H40" s="172">
        <v>6200</v>
      </c>
      <c r="I40" s="172">
        <v>6200</v>
      </c>
      <c r="J40" s="172">
        <v>5388</v>
      </c>
      <c r="K40" s="172">
        <v>5388</v>
      </c>
      <c r="L40" s="172">
        <v>3039</v>
      </c>
      <c r="M40" s="172">
        <v>3039</v>
      </c>
      <c r="N40" s="154"/>
    </row>
    <row r="41" spans="1:14" ht="22" customHeight="1" outlineLevel="1">
      <c r="A41" s="171" t="s">
        <v>412</v>
      </c>
      <c r="B41" s="171" t="s">
        <v>1468</v>
      </c>
      <c r="C41" s="171" t="s">
        <v>415</v>
      </c>
      <c r="D41" s="171" t="s">
        <v>420</v>
      </c>
      <c r="E41" s="171" t="s">
        <v>1605</v>
      </c>
      <c r="F41" s="171" t="s">
        <v>1598</v>
      </c>
      <c r="G41" s="171" t="s">
        <v>1599</v>
      </c>
      <c r="H41" s="172">
        <v>5000</v>
      </c>
      <c r="I41" s="172">
        <v>5000</v>
      </c>
      <c r="J41" s="172">
        <v>5000</v>
      </c>
      <c r="K41" s="172">
        <v>5000</v>
      </c>
      <c r="L41" s="172">
        <v>5000</v>
      </c>
      <c r="M41" s="172">
        <v>5000</v>
      </c>
      <c r="N41" s="154"/>
    </row>
    <row r="42" spans="1:14" ht="22" customHeight="1" outlineLevel="1">
      <c r="A42" s="171" t="s">
        <v>412</v>
      </c>
      <c r="B42" s="171" t="s">
        <v>1468</v>
      </c>
      <c r="C42" s="171" t="s">
        <v>415</v>
      </c>
      <c r="D42" s="171" t="s">
        <v>1463</v>
      </c>
      <c r="E42" s="171" t="s">
        <v>1545</v>
      </c>
      <c r="F42" s="171" t="s">
        <v>1597</v>
      </c>
      <c r="G42" s="171" t="s">
        <v>1617</v>
      </c>
      <c r="H42" s="172">
        <v>79100</v>
      </c>
      <c r="I42" s="172">
        <v>79100</v>
      </c>
      <c r="J42" s="172">
        <v>79100</v>
      </c>
      <c r="K42" s="172">
        <v>79100</v>
      </c>
      <c r="L42" s="172">
        <v>79100</v>
      </c>
      <c r="M42" s="172">
        <v>79100</v>
      </c>
      <c r="N42" s="154"/>
    </row>
    <row r="43" spans="1:14" ht="24" customHeight="1">
      <c r="A43" s="171" t="s">
        <v>412</v>
      </c>
      <c r="B43" s="171" t="s">
        <v>1468</v>
      </c>
      <c r="C43" s="171" t="s">
        <v>415</v>
      </c>
      <c r="D43" s="171" t="s">
        <v>1464</v>
      </c>
      <c r="E43" s="171" t="s">
        <v>1545</v>
      </c>
      <c r="F43" s="171" t="s">
        <v>1597</v>
      </c>
      <c r="G43" s="171" t="s">
        <v>1618</v>
      </c>
      <c r="H43" s="172">
        <v>10736</v>
      </c>
      <c r="I43" s="172">
        <v>10736</v>
      </c>
      <c r="J43" s="172">
        <v>10736</v>
      </c>
      <c r="K43" s="172">
        <v>10736</v>
      </c>
      <c r="L43" s="172">
        <v>10736</v>
      </c>
      <c r="M43" s="172">
        <v>10736</v>
      </c>
      <c r="N43" s="154"/>
    </row>
    <row r="44" spans="1:14" ht="12" customHeight="1">
      <c r="A44" s="171" t="s">
        <v>412</v>
      </c>
      <c r="B44" s="171" t="s">
        <v>1468</v>
      </c>
      <c r="C44" s="171" t="s">
        <v>415</v>
      </c>
      <c r="D44" s="171" t="s">
        <v>1619</v>
      </c>
      <c r="E44" s="171" t="s">
        <v>1546</v>
      </c>
      <c r="F44" s="171" t="s">
        <v>1597</v>
      </c>
      <c r="G44" s="171" t="s">
        <v>1475</v>
      </c>
      <c r="H44" s="172">
        <v>1000</v>
      </c>
      <c r="I44" s="172">
        <v>1000</v>
      </c>
      <c r="J44" s="172">
        <v>900</v>
      </c>
      <c r="K44" s="172">
        <v>900</v>
      </c>
      <c r="L44" s="172">
        <v>500</v>
      </c>
      <c r="M44" s="172">
        <v>500</v>
      </c>
      <c r="N44" s="154"/>
    </row>
    <row r="45" spans="1:14" ht="11.15" customHeight="1" outlineLevel="1">
      <c r="A45" s="490" t="s">
        <v>1620</v>
      </c>
      <c r="B45" s="491"/>
      <c r="C45" s="491"/>
      <c r="D45" s="491"/>
      <c r="E45" s="491"/>
      <c r="F45" s="491"/>
      <c r="G45" s="491"/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54"/>
    </row>
    <row r="46" spans="1:14" ht="22" customHeight="1" outlineLevel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54"/>
    </row>
    <row r="47" spans="1:14" ht="24" customHeight="1">
      <c r="A47" s="174" t="s">
        <v>423</v>
      </c>
      <c r="B47" s="174"/>
      <c r="C47" s="174"/>
      <c r="D47" s="174"/>
      <c r="E47" s="174"/>
      <c r="F47" s="175"/>
      <c r="G47" s="175"/>
      <c r="H47" s="174"/>
      <c r="I47" s="176"/>
      <c r="J47" s="177"/>
      <c r="K47" s="166"/>
      <c r="L47" s="178"/>
      <c r="M47" s="179"/>
      <c r="N47" s="154"/>
    </row>
    <row r="48" spans="1:14" ht="11.15" customHeight="1" outlineLevel="1">
      <c r="A48" s="174"/>
      <c r="B48" s="174"/>
      <c r="C48" s="174"/>
      <c r="D48" s="174"/>
      <c r="E48" s="174"/>
      <c r="F48" s="180"/>
      <c r="G48" s="180" t="s">
        <v>2</v>
      </c>
      <c r="H48" s="174"/>
      <c r="I48" s="181"/>
      <c r="J48" s="472" t="s">
        <v>3</v>
      </c>
      <c r="K48" s="473"/>
      <c r="L48" s="179"/>
      <c r="M48" s="179"/>
      <c r="N48" s="154"/>
    </row>
    <row r="49" spans="1:14" ht="22" customHeight="1" outlineLevel="1">
      <c r="A49" s="478" t="s">
        <v>424</v>
      </c>
      <c r="B49" s="479"/>
      <c r="C49" s="479"/>
      <c r="D49" s="182"/>
      <c r="E49" s="174"/>
      <c r="F49" s="175"/>
      <c r="G49" s="175"/>
      <c r="H49" s="174"/>
      <c r="I49" s="174"/>
      <c r="J49" s="480"/>
      <c r="K49" s="481"/>
      <c r="L49" s="179"/>
      <c r="M49" s="179"/>
      <c r="N49" s="154"/>
    </row>
    <row r="50" spans="1:14" ht="22" customHeight="1" outlineLevel="1">
      <c r="A50" s="174"/>
      <c r="B50" s="174"/>
      <c r="C50" s="174"/>
      <c r="D50" s="174"/>
      <c r="E50" s="174"/>
      <c r="F50" s="180"/>
      <c r="G50" s="180" t="s">
        <v>2</v>
      </c>
      <c r="H50" s="174"/>
      <c r="I50" s="174"/>
      <c r="J50" s="472" t="s">
        <v>3</v>
      </c>
      <c r="K50" s="473"/>
      <c r="L50" s="179"/>
      <c r="M50" s="179"/>
      <c r="N50" s="154"/>
    </row>
    <row r="51" spans="1:14" ht="22" customHeight="1" outlineLevel="1">
      <c r="A51" s="478" t="s">
        <v>425</v>
      </c>
      <c r="B51" s="479"/>
      <c r="C51" s="479"/>
      <c r="D51" s="182"/>
      <c r="E51" s="174"/>
      <c r="F51" s="175"/>
      <c r="G51" s="175"/>
      <c r="H51" s="174"/>
      <c r="I51" s="174"/>
      <c r="J51" s="480"/>
      <c r="K51" s="481"/>
      <c r="L51" s="179"/>
      <c r="M51" s="179"/>
      <c r="N51" s="154"/>
    </row>
    <row r="52" spans="1:14" ht="11.15" customHeight="1" outlineLevel="1">
      <c r="A52" s="174"/>
      <c r="B52" s="174"/>
      <c r="C52" s="174"/>
      <c r="D52" s="174"/>
      <c r="E52" s="174"/>
      <c r="F52" s="180"/>
      <c r="G52" s="180" t="s">
        <v>2</v>
      </c>
      <c r="H52" s="174"/>
      <c r="I52" s="174"/>
      <c r="J52" s="472" t="s">
        <v>3</v>
      </c>
      <c r="K52" s="473"/>
      <c r="L52" s="179"/>
      <c r="M52" s="179"/>
      <c r="N52" s="154"/>
    </row>
    <row r="53" spans="1:14" ht="5.15" customHeight="1">
      <c r="A53" s="474" t="s">
        <v>1621</v>
      </c>
      <c r="B53" s="475"/>
      <c r="C53" s="475"/>
      <c r="D53" s="475"/>
      <c r="E53" s="475"/>
      <c r="F53" s="179"/>
      <c r="G53" s="179"/>
      <c r="H53" s="179"/>
      <c r="I53" s="179"/>
      <c r="J53" s="179"/>
      <c r="K53" s="179"/>
      <c r="L53" s="179"/>
      <c r="M53" s="179"/>
      <c r="N53" s="154"/>
    </row>
    <row r="54" spans="1:14" ht="8.15" customHeight="1"/>
    <row r="55" spans="1:14" ht="14.15" customHeight="1"/>
    <row r="56" spans="1:14" ht="33" customHeight="1"/>
    <row r="57" spans="1:14" ht="9" customHeight="1"/>
    <row r="58" spans="1:14" ht="12" customHeight="1"/>
    <row r="59" spans="1:14" ht="11.15" customHeight="1" outlineLevel="1"/>
    <row r="60" spans="1:14" ht="22" customHeight="1" outlineLevel="1"/>
    <row r="61" spans="1:14" ht="22" customHeight="1" outlineLevel="1"/>
    <row r="62" spans="1:14" ht="22" customHeight="1" outlineLevel="1"/>
    <row r="63" spans="1:14" ht="11.15" customHeight="1" outlineLevel="1"/>
    <row r="64" spans="1:14" ht="24" customHeight="1"/>
    <row r="65" ht="12" customHeight="1"/>
    <row r="66" ht="22" customHeight="1"/>
    <row r="67" ht="12" customHeight="1"/>
    <row r="68" ht="12" customHeight="1"/>
    <row r="69" ht="11.15" customHeight="1" outlineLevel="1"/>
    <row r="70" ht="22" customHeight="1" outlineLevel="1"/>
    <row r="71" ht="22" customHeight="1" outlineLevel="1"/>
    <row r="72" ht="22" customHeight="1" outlineLevel="1"/>
    <row r="73" ht="22" customHeight="1" outlineLevel="1"/>
    <row r="74" ht="22" customHeight="1" outlineLevel="1"/>
    <row r="75" ht="33" customHeight="1" outlineLevel="1"/>
    <row r="76" ht="11.15" customHeight="1" outlineLevel="1"/>
    <row r="77" ht="11.15" customHeight="1" outlineLevel="1"/>
    <row r="78" ht="33" customHeight="1" outlineLevel="1"/>
    <row r="79" ht="12" customHeight="1"/>
    <row r="80" ht="11.15" customHeight="1" outlineLevel="1"/>
    <row r="81" ht="11.15" customHeight="1" outlineLevel="1"/>
    <row r="82" ht="22" customHeight="1" outlineLevel="1"/>
    <row r="83" ht="11.15" customHeight="1" outlineLevel="1"/>
    <row r="84" ht="5.15" customHeight="1"/>
    <row r="85" ht="8.15" customHeight="1"/>
    <row r="86" ht="14.15" customHeight="1"/>
    <row r="87" ht="33" customHeight="1"/>
    <row r="88" ht="11.15" customHeight="1"/>
    <row r="89" ht="12" customHeight="1"/>
    <row r="90" ht="12" customHeight="1"/>
    <row r="91" ht="24" customHeight="1"/>
    <row r="92" ht="11.15" customHeight="1" outlineLevel="1"/>
    <row r="93" ht="22" customHeight="1" outlineLevel="1"/>
    <row r="94" ht="22" customHeight="1" outlineLevel="1"/>
    <row r="95" ht="12" customHeight="1"/>
    <row r="96" ht="24" customHeight="1"/>
    <row r="97" ht="12" customHeight="1"/>
    <row r="98" ht="11.15" customHeight="1" outlineLevel="1"/>
    <row r="99" ht="22" customHeight="1" outlineLevel="1"/>
    <row r="100" ht="22" customHeight="1" outlineLevel="1"/>
    <row r="101" ht="11.15" customHeight="1" outlineLevel="1"/>
    <row r="102" ht="12" customHeight="1"/>
    <row r="103" ht="12" customHeight="1"/>
    <row r="104" ht="12" customHeight="1"/>
    <row r="105" ht="12" customHeight="1"/>
    <row r="106" ht="11.15" customHeight="1" outlineLevel="1"/>
    <row r="107" ht="11.15" customHeight="1" outlineLevel="1"/>
    <row r="108" ht="22" customHeight="1" outlineLevel="1"/>
    <row r="109" ht="11.15" customHeight="1" outlineLevel="1"/>
    <row r="110" ht="12" customHeight="1"/>
    <row r="111" ht="12" customHeight="1"/>
    <row r="112" ht="22" customHeight="1"/>
    <row r="113" ht="12" customHeight="1"/>
    <row r="114" ht="11.15" customHeight="1"/>
    <row r="115" ht="5.15" customHeight="1"/>
    <row r="116" ht="8.15" customHeight="1"/>
  </sheetData>
  <mergeCells count="24">
    <mergeCell ref="A10:G10"/>
    <mergeCell ref="A14:G14"/>
    <mergeCell ref="A45:G45"/>
    <mergeCell ref="A5:F5"/>
    <mergeCell ref="G5:K5"/>
    <mergeCell ref="A6:C6"/>
    <mergeCell ref="A8:D8"/>
    <mergeCell ref="A9:G9"/>
    <mergeCell ref="A1:I1"/>
    <mergeCell ref="A3:F3"/>
    <mergeCell ref="G3:K3"/>
    <mergeCell ref="A4:F4"/>
    <mergeCell ref="G4:K4"/>
    <mergeCell ref="J52:K52"/>
    <mergeCell ref="A53:E53"/>
    <mergeCell ref="B11:C11"/>
    <mergeCell ref="B12:C12"/>
    <mergeCell ref="B13:C13"/>
    <mergeCell ref="J48:K48"/>
    <mergeCell ref="A49:C49"/>
    <mergeCell ref="J49:K49"/>
    <mergeCell ref="J50:K50"/>
    <mergeCell ref="A51:C51"/>
    <mergeCell ref="J51:K5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5"/>
  <sheetViews>
    <sheetView topLeftCell="A7" workbookViewId="0">
      <selection activeCell="I8" sqref="I8"/>
    </sheetView>
  </sheetViews>
  <sheetFormatPr defaultColWidth="10.44140625" defaultRowHeight="11.5" customHeight="1" outlineLevelRow="1"/>
  <cols>
    <col min="1" max="1" width="11.6640625" style="155" customWidth="1"/>
    <col min="2" max="2" width="5.77734375" style="155" customWidth="1"/>
    <col min="3" max="4" width="3" style="155" customWidth="1"/>
    <col min="5" max="6" width="5.77734375" style="155" customWidth="1"/>
    <col min="7" max="8" width="11.6640625" style="155" customWidth="1"/>
    <col min="9" max="16" width="17.109375" style="155" customWidth="1"/>
    <col min="17" max="16384" width="10.44140625" style="155"/>
  </cols>
  <sheetData>
    <row r="1" spans="1:14" ht="14.15" customHeight="1">
      <c r="A1" s="482" t="s">
        <v>396</v>
      </c>
      <c r="B1" s="483"/>
      <c r="C1" s="483"/>
      <c r="D1" s="483"/>
      <c r="E1" s="483"/>
      <c r="F1" s="483"/>
      <c r="G1" s="483"/>
      <c r="H1" s="483"/>
      <c r="I1" s="483"/>
      <c r="J1" s="151" t="s">
        <v>1622</v>
      </c>
      <c r="K1" s="151"/>
      <c r="L1" s="152"/>
      <c r="M1" s="153" t="s">
        <v>8</v>
      </c>
      <c r="N1" s="154"/>
    </row>
    <row r="2" spans="1:14" ht="33" customHeight="1">
      <c r="A2" s="156"/>
      <c r="B2" s="156"/>
      <c r="C2" s="156"/>
      <c r="D2" s="156"/>
      <c r="E2" s="156"/>
      <c r="F2" s="156"/>
      <c r="G2" s="156"/>
      <c r="H2" s="156"/>
      <c r="I2" s="156"/>
      <c r="J2" s="157"/>
      <c r="K2" s="157"/>
      <c r="L2" s="158" t="s">
        <v>10</v>
      </c>
      <c r="M2" s="159" t="s">
        <v>1589</v>
      </c>
      <c r="N2" s="154"/>
    </row>
    <row r="3" spans="1:14" ht="9" customHeight="1">
      <c r="A3" s="484" t="s">
        <v>397</v>
      </c>
      <c r="B3" s="485"/>
      <c r="C3" s="485"/>
      <c r="D3" s="485"/>
      <c r="E3" s="485"/>
      <c r="F3" s="485"/>
      <c r="G3" s="486" t="s">
        <v>19</v>
      </c>
      <c r="H3" s="487"/>
      <c r="I3" s="487"/>
      <c r="J3" s="487"/>
      <c r="K3" s="487"/>
      <c r="L3" s="158" t="s">
        <v>398</v>
      </c>
      <c r="M3" s="160" t="s">
        <v>266</v>
      </c>
      <c r="N3" s="154"/>
    </row>
    <row r="4" spans="1:14" ht="12" customHeight="1">
      <c r="A4" s="484" t="s">
        <v>399</v>
      </c>
      <c r="B4" s="485"/>
      <c r="C4" s="485"/>
      <c r="D4" s="485"/>
      <c r="E4" s="485"/>
      <c r="F4" s="485"/>
      <c r="G4" s="488" t="s">
        <v>1466</v>
      </c>
      <c r="H4" s="489"/>
      <c r="I4" s="489"/>
      <c r="J4" s="489"/>
      <c r="K4" s="489"/>
      <c r="L4" s="161" t="s">
        <v>400</v>
      </c>
      <c r="M4" s="160" t="s">
        <v>1590</v>
      </c>
      <c r="N4" s="154"/>
    </row>
    <row r="5" spans="1:14" ht="24" customHeight="1">
      <c r="A5" s="484" t="s">
        <v>401</v>
      </c>
      <c r="B5" s="485"/>
      <c r="C5" s="485"/>
      <c r="D5" s="485"/>
      <c r="E5" s="485"/>
      <c r="F5" s="485"/>
      <c r="G5" s="488" t="s">
        <v>1623</v>
      </c>
      <c r="H5" s="489"/>
      <c r="I5" s="489"/>
      <c r="J5" s="489"/>
      <c r="K5" s="489"/>
      <c r="L5" s="161" t="s">
        <v>402</v>
      </c>
      <c r="M5" s="160" t="s">
        <v>426</v>
      </c>
      <c r="N5" s="154"/>
    </row>
    <row r="6" spans="1:14" ht="11.15" customHeight="1" outlineLevel="1">
      <c r="A6" s="484" t="s">
        <v>404</v>
      </c>
      <c r="B6" s="485"/>
      <c r="C6" s="485"/>
      <c r="D6" s="162"/>
      <c r="E6" s="162"/>
      <c r="F6" s="162"/>
      <c r="G6" s="163"/>
      <c r="H6" s="163"/>
      <c r="I6" s="163"/>
      <c r="J6" s="163"/>
      <c r="K6" s="164"/>
      <c r="L6" s="158" t="s">
        <v>17</v>
      </c>
      <c r="M6" s="165">
        <v>383</v>
      </c>
      <c r="N6" s="154"/>
    </row>
    <row r="7" spans="1:14" ht="22" customHeight="1" outlineLevel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154"/>
    </row>
    <row r="8" spans="1:14" ht="33" customHeight="1" outlineLevel="1">
      <c r="A8" s="492" t="s">
        <v>405</v>
      </c>
      <c r="B8" s="493"/>
      <c r="C8" s="493"/>
      <c r="D8" s="493"/>
      <c r="E8" s="168" t="s">
        <v>406</v>
      </c>
      <c r="F8" s="168" t="s">
        <v>407</v>
      </c>
      <c r="G8" s="168" t="s">
        <v>1473</v>
      </c>
      <c r="H8" s="168" t="s">
        <v>408</v>
      </c>
      <c r="I8" s="168" t="s">
        <v>409</v>
      </c>
      <c r="J8" s="168" t="s">
        <v>1592</v>
      </c>
      <c r="K8" s="168" t="s">
        <v>1593</v>
      </c>
      <c r="L8" s="168" t="s">
        <v>1594</v>
      </c>
      <c r="M8" s="168" t="s">
        <v>1595</v>
      </c>
      <c r="N8" s="154"/>
    </row>
    <row r="9" spans="1:14" ht="22" customHeight="1" outlineLevel="1">
      <c r="A9" s="490" t="s">
        <v>410</v>
      </c>
      <c r="B9" s="491"/>
      <c r="C9" s="491"/>
      <c r="D9" s="491"/>
      <c r="E9" s="491"/>
      <c r="F9" s="491"/>
      <c r="G9" s="491"/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54"/>
    </row>
    <row r="10" spans="1:14" ht="24" customHeight="1">
      <c r="A10" s="490" t="s">
        <v>411</v>
      </c>
      <c r="B10" s="491"/>
      <c r="C10" s="491"/>
      <c r="D10" s="491"/>
      <c r="E10" s="491"/>
      <c r="F10" s="491"/>
      <c r="G10" s="491"/>
      <c r="H10" s="170">
        <v>900400</v>
      </c>
      <c r="I10" s="170">
        <v>900400</v>
      </c>
      <c r="J10" s="170">
        <v>900400</v>
      </c>
      <c r="K10" s="170">
        <v>900400</v>
      </c>
      <c r="L10" s="170">
        <v>900400</v>
      </c>
      <c r="M10" s="170">
        <v>900400</v>
      </c>
      <c r="N10" s="154"/>
    </row>
    <row r="11" spans="1:14" ht="12" customHeight="1">
      <c r="A11" s="171" t="s">
        <v>412</v>
      </c>
      <c r="B11" s="476" t="s">
        <v>413</v>
      </c>
      <c r="C11" s="477"/>
      <c r="D11" s="171" t="s">
        <v>413</v>
      </c>
      <c r="E11" s="171" t="s">
        <v>1596</v>
      </c>
      <c r="F11" s="171" t="s">
        <v>1624</v>
      </c>
      <c r="G11" s="171" t="s">
        <v>1475</v>
      </c>
      <c r="H11" s="172">
        <v>820300</v>
      </c>
      <c r="I11" s="172">
        <v>820300</v>
      </c>
      <c r="J11" s="172">
        <v>820300</v>
      </c>
      <c r="K11" s="172">
        <v>820300</v>
      </c>
      <c r="L11" s="172">
        <v>820300</v>
      </c>
      <c r="M11" s="172">
        <v>820300</v>
      </c>
      <c r="N11" s="154"/>
    </row>
    <row r="12" spans="1:14" ht="11.15" customHeight="1" outlineLevel="1">
      <c r="A12" s="171" t="s">
        <v>412</v>
      </c>
      <c r="B12" s="476" t="s">
        <v>413</v>
      </c>
      <c r="C12" s="477"/>
      <c r="D12" s="171" t="s">
        <v>413</v>
      </c>
      <c r="E12" s="171" t="s">
        <v>1596</v>
      </c>
      <c r="F12" s="171" t="s">
        <v>1625</v>
      </c>
      <c r="G12" s="171" t="s">
        <v>1475</v>
      </c>
      <c r="H12" s="172">
        <v>80100</v>
      </c>
      <c r="I12" s="172">
        <v>80100</v>
      </c>
      <c r="J12" s="172">
        <v>80100</v>
      </c>
      <c r="K12" s="172">
        <v>80100</v>
      </c>
      <c r="L12" s="172">
        <v>80100</v>
      </c>
      <c r="M12" s="172">
        <v>80100</v>
      </c>
      <c r="N12" s="154"/>
    </row>
    <row r="13" spans="1:14" ht="22" customHeight="1" outlineLevel="1">
      <c r="A13" s="490" t="s">
        <v>414</v>
      </c>
      <c r="B13" s="491"/>
      <c r="C13" s="491"/>
      <c r="D13" s="491"/>
      <c r="E13" s="491"/>
      <c r="F13" s="491"/>
      <c r="G13" s="491"/>
      <c r="H13" s="170">
        <v>900400</v>
      </c>
      <c r="I13" s="170">
        <v>900400</v>
      </c>
      <c r="J13" s="170">
        <v>900400</v>
      </c>
      <c r="K13" s="170">
        <v>900400</v>
      </c>
      <c r="L13" s="170">
        <v>900400</v>
      </c>
      <c r="M13" s="170">
        <v>900400</v>
      </c>
      <c r="N13" s="154"/>
    </row>
    <row r="14" spans="1:14" ht="22" customHeight="1" outlineLevel="1">
      <c r="A14" s="171" t="s">
        <v>412</v>
      </c>
      <c r="B14" s="171" t="s">
        <v>1467</v>
      </c>
      <c r="C14" s="171" t="s">
        <v>415</v>
      </c>
      <c r="D14" s="171" t="s">
        <v>420</v>
      </c>
      <c r="E14" s="171" t="s">
        <v>1626</v>
      </c>
      <c r="F14" s="171" t="s">
        <v>1624</v>
      </c>
      <c r="G14" s="171" t="s">
        <v>1627</v>
      </c>
      <c r="H14" s="172">
        <v>780400</v>
      </c>
      <c r="I14" s="172">
        <v>780400</v>
      </c>
      <c r="J14" s="172">
        <v>780400</v>
      </c>
      <c r="K14" s="172">
        <v>780400</v>
      </c>
      <c r="L14" s="172">
        <v>780400</v>
      </c>
      <c r="M14" s="172">
        <v>780400</v>
      </c>
      <c r="N14" s="154"/>
    </row>
    <row r="15" spans="1:14" ht="22" customHeight="1" outlineLevel="1">
      <c r="A15" s="171" t="s">
        <v>412</v>
      </c>
      <c r="B15" s="171" t="s">
        <v>1467</v>
      </c>
      <c r="C15" s="171" t="s">
        <v>415</v>
      </c>
      <c r="D15" s="171" t="s">
        <v>420</v>
      </c>
      <c r="E15" s="171" t="s">
        <v>1628</v>
      </c>
      <c r="F15" s="171" t="s">
        <v>1624</v>
      </c>
      <c r="G15" s="171" t="s">
        <v>1629</v>
      </c>
      <c r="H15" s="172">
        <v>19000</v>
      </c>
      <c r="I15" s="172">
        <v>19000</v>
      </c>
      <c r="J15" s="172">
        <v>19000</v>
      </c>
      <c r="K15" s="172">
        <v>19000</v>
      </c>
      <c r="L15" s="172">
        <v>19000</v>
      </c>
      <c r="M15" s="172">
        <v>19000</v>
      </c>
      <c r="N15" s="154"/>
    </row>
    <row r="16" spans="1:14" ht="22" customHeight="1" outlineLevel="1">
      <c r="A16" s="171" t="s">
        <v>412</v>
      </c>
      <c r="B16" s="171" t="s">
        <v>1467</v>
      </c>
      <c r="C16" s="171" t="s">
        <v>415</v>
      </c>
      <c r="D16" s="171" t="s">
        <v>420</v>
      </c>
      <c r="E16" s="171" t="s">
        <v>1605</v>
      </c>
      <c r="F16" s="171" t="s">
        <v>1624</v>
      </c>
      <c r="G16" s="171" t="s">
        <v>1630</v>
      </c>
      <c r="H16" s="172">
        <v>3400</v>
      </c>
      <c r="I16" s="172">
        <v>3400</v>
      </c>
      <c r="J16" s="172">
        <v>3400</v>
      </c>
      <c r="K16" s="172">
        <v>3400</v>
      </c>
      <c r="L16" s="172">
        <v>3400</v>
      </c>
      <c r="M16" s="172">
        <v>3400</v>
      </c>
      <c r="N16" s="154"/>
    </row>
    <row r="17" spans="1:14" ht="22" customHeight="1" outlineLevel="1">
      <c r="A17" s="171" t="s">
        <v>412</v>
      </c>
      <c r="B17" s="171" t="s">
        <v>1467</v>
      </c>
      <c r="C17" s="171" t="s">
        <v>415</v>
      </c>
      <c r="D17" s="171" t="s">
        <v>420</v>
      </c>
      <c r="E17" s="171" t="s">
        <v>1605</v>
      </c>
      <c r="F17" s="171" t="s">
        <v>1624</v>
      </c>
      <c r="G17" s="171" t="s">
        <v>1631</v>
      </c>
      <c r="H17" s="172">
        <v>17500</v>
      </c>
      <c r="I17" s="172">
        <v>17500</v>
      </c>
      <c r="J17" s="172">
        <v>17500</v>
      </c>
      <c r="K17" s="172">
        <v>17500</v>
      </c>
      <c r="L17" s="172">
        <v>17500</v>
      </c>
      <c r="M17" s="172">
        <v>17500</v>
      </c>
      <c r="N17" s="154"/>
    </row>
    <row r="18" spans="1:14" ht="18.649999999999999" customHeight="1" outlineLevel="1">
      <c r="A18" s="171" t="s">
        <v>412</v>
      </c>
      <c r="B18" s="171" t="s">
        <v>1468</v>
      </c>
      <c r="C18" s="171" t="s">
        <v>415</v>
      </c>
      <c r="D18" s="171" t="s">
        <v>420</v>
      </c>
      <c r="E18" s="171" t="s">
        <v>1626</v>
      </c>
      <c r="F18" s="171" t="s">
        <v>1625</v>
      </c>
      <c r="G18" s="171" t="s">
        <v>1627</v>
      </c>
      <c r="H18" s="172">
        <v>80100</v>
      </c>
      <c r="I18" s="172">
        <v>80100</v>
      </c>
      <c r="J18" s="172">
        <v>80100</v>
      </c>
      <c r="K18" s="172">
        <v>80100</v>
      </c>
      <c r="L18" s="172">
        <v>80100</v>
      </c>
      <c r="M18" s="172">
        <v>80100</v>
      </c>
      <c r="N18" s="154"/>
    </row>
    <row r="19" spans="1:14" ht="19" customHeight="1">
      <c r="A19" s="490" t="s">
        <v>1620</v>
      </c>
      <c r="B19" s="491"/>
      <c r="C19" s="491"/>
      <c r="D19" s="491"/>
      <c r="E19" s="491"/>
      <c r="F19" s="491"/>
      <c r="G19" s="491"/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54"/>
    </row>
    <row r="20" spans="1:14" ht="8.15" customHeigh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54"/>
    </row>
    <row r="21" spans="1:14" ht="14.15" customHeight="1">
      <c r="A21" s="174" t="s">
        <v>423</v>
      </c>
      <c r="B21" s="174"/>
      <c r="C21" s="174"/>
      <c r="D21" s="174"/>
      <c r="E21" s="174"/>
      <c r="F21" s="175"/>
      <c r="G21" s="175"/>
      <c r="H21" s="174"/>
      <c r="I21" s="176"/>
      <c r="J21" s="177"/>
      <c r="K21" s="166"/>
      <c r="L21" s="178"/>
      <c r="M21" s="179"/>
      <c r="N21" s="154"/>
    </row>
    <row r="22" spans="1:14" ht="33" customHeight="1">
      <c r="A22" s="174"/>
      <c r="B22" s="174"/>
      <c r="C22" s="174"/>
      <c r="D22" s="174"/>
      <c r="E22" s="174"/>
      <c r="F22" s="180"/>
      <c r="G22" s="180" t="s">
        <v>2</v>
      </c>
      <c r="H22" s="174"/>
      <c r="I22" s="181"/>
      <c r="J22" s="472" t="s">
        <v>3</v>
      </c>
      <c r="K22" s="473"/>
      <c r="L22" s="179"/>
      <c r="M22" s="179"/>
      <c r="N22" s="154"/>
    </row>
    <row r="23" spans="1:14" ht="11.15" customHeight="1">
      <c r="A23" s="478" t="s">
        <v>424</v>
      </c>
      <c r="B23" s="479"/>
      <c r="C23" s="479"/>
      <c r="D23" s="182"/>
      <c r="E23" s="174"/>
      <c r="F23" s="175"/>
      <c r="G23" s="175"/>
      <c r="H23" s="174"/>
      <c r="I23" s="174"/>
      <c r="J23" s="480"/>
      <c r="K23" s="481"/>
      <c r="L23" s="179"/>
      <c r="M23" s="179"/>
      <c r="N23" s="154"/>
    </row>
    <row r="24" spans="1:14" ht="12" customHeight="1">
      <c r="A24" s="174"/>
      <c r="B24" s="174"/>
      <c r="C24" s="174"/>
      <c r="D24" s="174"/>
      <c r="E24" s="174"/>
      <c r="F24" s="180"/>
      <c r="G24" s="180" t="s">
        <v>2</v>
      </c>
      <c r="H24" s="174"/>
      <c r="I24" s="174"/>
      <c r="J24" s="472" t="s">
        <v>3</v>
      </c>
      <c r="K24" s="473"/>
      <c r="L24" s="179"/>
      <c r="M24" s="179"/>
      <c r="N24" s="154"/>
    </row>
    <row r="25" spans="1:14" ht="11.15" customHeight="1" outlineLevel="1">
      <c r="A25" s="478" t="s">
        <v>425</v>
      </c>
      <c r="B25" s="479"/>
      <c r="C25" s="479"/>
      <c r="D25" s="182"/>
      <c r="E25" s="174"/>
      <c r="F25" s="175"/>
      <c r="G25" s="175"/>
      <c r="H25" s="174"/>
      <c r="I25" s="174"/>
      <c r="J25" s="480"/>
      <c r="K25" s="481"/>
      <c r="L25" s="179"/>
      <c r="M25" s="179"/>
      <c r="N25" s="154"/>
    </row>
    <row r="26" spans="1:14" ht="22" customHeight="1" outlineLevel="1">
      <c r="A26" s="174"/>
      <c r="B26" s="174"/>
      <c r="C26" s="174"/>
      <c r="D26" s="174"/>
      <c r="E26" s="174"/>
      <c r="F26" s="180"/>
      <c r="G26" s="180" t="s">
        <v>2</v>
      </c>
      <c r="H26" s="174"/>
      <c r="I26" s="174"/>
      <c r="J26" s="472" t="s">
        <v>3</v>
      </c>
      <c r="K26" s="473"/>
      <c r="L26" s="179"/>
      <c r="M26" s="179"/>
      <c r="N26" s="154"/>
    </row>
    <row r="27" spans="1:14" ht="11.15" customHeight="1" outlineLevel="1">
      <c r="A27" s="474" t="s">
        <v>1621</v>
      </c>
      <c r="B27" s="475"/>
      <c r="C27" s="475"/>
      <c r="D27" s="475"/>
      <c r="E27" s="475"/>
      <c r="F27" s="179"/>
      <c r="G27" s="179"/>
      <c r="H27" s="179"/>
      <c r="I27" s="179"/>
      <c r="J27" s="179"/>
      <c r="K27" s="179"/>
      <c r="L27" s="179"/>
      <c r="M27" s="179"/>
      <c r="N27" s="154"/>
    </row>
    <row r="28" spans="1:14" ht="22" customHeight="1" outlineLevel="1"/>
    <row r="29" spans="1:14" ht="11.15" customHeight="1" outlineLevel="1"/>
    <row r="30" spans="1:14" ht="12" customHeight="1" outlineLevel="1"/>
    <row r="31" spans="1:14" ht="12" customHeight="1"/>
    <row r="32" spans="1:14" ht="12" customHeight="1"/>
    <row r="33" ht="24" customHeight="1"/>
    <row r="34" ht="12" customHeight="1"/>
    <row r="35" ht="22" customHeight="1"/>
    <row r="36" ht="12" customHeight="1"/>
    <row r="37" ht="33" customHeight="1"/>
    <row r="38" ht="12" customHeight="1" outlineLevel="1"/>
    <row r="39" ht="22" customHeight="1" outlineLevel="1"/>
    <row r="40" ht="22" customHeight="1" outlineLevel="1"/>
    <row r="41" ht="11.15" customHeight="1" outlineLevel="1"/>
    <row r="42" ht="11.15" customHeight="1" outlineLevel="1"/>
    <row r="43" ht="11.15" customHeight="1" outlineLevel="1"/>
    <row r="44" ht="12" customHeight="1"/>
    <row r="45" ht="11.15" customHeight="1"/>
  </sheetData>
  <mergeCells count="23">
    <mergeCell ref="A13:G13"/>
    <mergeCell ref="B12:C12"/>
    <mergeCell ref="A19:G19"/>
    <mergeCell ref="A9:G9"/>
    <mergeCell ref="A10:G10"/>
    <mergeCell ref="A1:I1"/>
    <mergeCell ref="A3:F3"/>
    <mergeCell ref="G3:K3"/>
    <mergeCell ref="A4:F4"/>
    <mergeCell ref="G4:K4"/>
    <mergeCell ref="A5:F5"/>
    <mergeCell ref="G5:K5"/>
    <mergeCell ref="A6:C6"/>
    <mergeCell ref="A8:D8"/>
    <mergeCell ref="B11:C11"/>
    <mergeCell ref="J26:K26"/>
    <mergeCell ref="A27:E27"/>
    <mergeCell ref="J22:K22"/>
    <mergeCell ref="A23:C23"/>
    <mergeCell ref="J23:K23"/>
    <mergeCell ref="J24:K24"/>
    <mergeCell ref="A25:C25"/>
    <mergeCell ref="J25:K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8"/>
  <sheetViews>
    <sheetView topLeftCell="A13" workbookViewId="0">
      <selection activeCell="L28" sqref="L28"/>
    </sheetView>
  </sheetViews>
  <sheetFormatPr defaultColWidth="9.109375" defaultRowHeight="10"/>
  <cols>
    <col min="1" max="6" width="9.109375" style="155"/>
    <col min="7" max="7" width="16.77734375" style="155" customWidth="1"/>
    <col min="8" max="8" width="23" style="155" customWidth="1"/>
    <col min="9" max="11" width="9.109375" style="155"/>
    <col min="12" max="12" width="22.6640625" style="155" customWidth="1"/>
    <col min="13" max="13" width="10.44140625" style="155" customWidth="1"/>
    <col min="14" max="14" width="14.6640625" style="155" bestFit="1" customWidth="1"/>
    <col min="15" max="16" width="10.109375" style="155" bestFit="1" customWidth="1"/>
    <col min="17" max="16384" width="9.109375" style="155"/>
  </cols>
  <sheetData>
    <row r="1" spans="1:14" ht="15.65" customHeight="1">
      <c r="A1" s="482" t="s">
        <v>396</v>
      </c>
      <c r="B1" s="483"/>
      <c r="C1" s="483"/>
      <c r="D1" s="483"/>
      <c r="E1" s="483"/>
      <c r="F1" s="483"/>
      <c r="G1" s="483"/>
      <c r="H1" s="483"/>
      <c r="I1" s="483"/>
      <c r="J1" s="151" t="s">
        <v>1632</v>
      </c>
      <c r="K1" s="151"/>
      <c r="L1" s="152"/>
      <c r="M1" s="153" t="s">
        <v>8</v>
      </c>
      <c r="N1" s="154"/>
    </row>
    <row r="2" spans="1:14" ht="15.65" customHeight="1">
      <c r="A2" s="156"/>
      <c r="B2" s="156"/>
      <c r="C2" s="156"/>
      <c r="D2" s="156"/>
      <c r="E2" s="156"/>
      <c r="F2" s="156"/>
      <c r="G2" s="156"/>
      <c r="H2" s="156"/>
      <c r="I2" s="156"/>
      <c r="J2" s="157"/>
      <c r="K2" s="157"/>
      <c r="L2" s="158" t="s">
        <v>10</v>
      </c>
      <c r="M2" s="159" t="s">
        <v>1589</v>
      </c>
      <c r="N2" s="154"/>
    </row>
    <row r="3" spans="1:14" ht="79.150000000000006" customHeight="1">
      <c r="A3" s="484" t="s">
        <v>397</v>
      </c>
      <c r="B3" s="485"/>
      <c r="C3" s="485"/>
      <c r="D3" s="485"/>
      <c r="E3" s="485"/>
      <c r="F3" s="485"/>
      <c r="G3" s="486" t="s">
        <v>19</v>
      </c>
      <c r="H3" s="487"/>
      <c r="I3" s="487"/>
      <c r="J3" s="487"/>
      <c r="K3" s="487"/>
      <c r="L3" s="158" t="s">
        <v>398</v>
      </c>
      <c r="M3" s="160" t="s">
        <v>266</v>
      </c>
      <c r="N3" s="154"/>
    </row>
    <row r="4" spans="1:14" ht="79.150000000000006" customHeight="1">
      <c r="A4" s="484" t="s">
        <v>399</v>
      </c>
      <c r="B4" s="485"/>
      <c r="C4" s="485"/>
      <c r="D4" s="485"/>
      <c r="E4" s="485"/>
      <c r="F4" s="485"/>
      <c r="G4" s="488" t="s">
        <v>1466</v>
      </c>
      <c r="H4" s="489"/>
      <c r="I4" s="489"/>
      <c r="J4" s="489"/>
      <c r="K4" s="489"/>
      <c r="L4" s="161" t="s">
        <v>400</v>
      </c>
      <c r="M4" s="160" t="s">
        <v>1470</v>
      </c>
      <c r="N4" s="154"/>
    </row>
    <row r="5" spans="1:14" ht="52.9" customHeight="1">
      <c r="A5" s="484" t="s">
        <v>401</v>
      </c>
      <c r="B5" s="485"/>
      <c r="C5" s="485"/>
      <c r="D5" s="485"/>
      <c r="E5" s="485"/>
      <c r="F5" s="485"/>
      <c r="G5" s="488" t="s">
        <v>1454</v>
      </c>
      <c r="H5" s="489"/>
      <c r="I5" s="489"/>
      <c r="J5" s="489"/>
      <c r="K5" s="489"/>
      <c r="L5" s="161" t="s">
        <v>402</v>
      </c>
      <c r="M5" s="160" t="s">
        <v>1455</v>
      </c>
      <c r="N5" s="154"/>
    </row>
    <row r="6" spans="1:14" ht="26.5" customHeight="1">
      <c r="A6" s="484" t="s">
        <v>404</v>
      </c>
      <c r="B6" s="485"/>
      <c r="C6" s="485"/>
      <c r="D6" s="162"/>
      <c r="E6" s="162"/>
      <c r="F6" s="162"/>
      <c r="G6" s="163"/>
      <c r="H6" s="163"/>
      <c r="I6" s="163"/>
      <c r="J6" s="163"/>
      <c r="K6" s="164"/>
      <c r="L6" s="158" t="s">
        <v>17</v>
      </c>
      <c r="M6" s="165">
        <v>383</v>
      </c>
      <c r="N6" s="154"/>
    </row>
    <row r="7" spans="1:14" ht="26.5" customHeight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154"/>
    </row>
    <row r="8" spans="1:14" ht="30">
      <c r="A8" s="492" t="s">
        <v>405</v>
      </c>
      <c r="B8" s="493"/>
      <c r="C8" s="493"/>
      <c r="D8" s="493"/>
      <c r="E8" s="168" t="s">
        <v>406</v>
      </c>
      <c r="F8" s="168" t="s">
        <v>407</v>
      </c>
      <c r="G8" s="168" t="s">
        <v>1473</v>
      </c>
      <c r="H8" s="168" t="s">
        <v>408</v>
      </c>
      <c r="I8" s="168" t="s">
        <v>409</v>
      </c>
      <c r="J8" s="168" t="s">
        <v>1592</v>
      </c>
      <c r="K8" s="168" t="s">
        <v>1593</v>
      </c>
      <c r="L8" s="168" t="s">
        <v>1594</v>
      </c>
      <c r="M8" s="168" t="s">
        <v>1595</v>
      </c>
      <c r="N8" s="154"/>
    </row>
    <row r="9" spans="1:14" ht="13.15" customHeight="1">
      <c r="A9" s="490" t="s">
        <v>410</v>
      </c>
      <c r="B9" s="491"/>
      <c r="C9" s="491"/>
      <c r="D9" s="491"/>
      <c r="E9" s="491"/>
      <c r="F9" s="491"/>
      <c r="G9" s="491"/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54"/>
    </row>
    <row r="10" spans="1:14" ht="13.15" customHeight="1">
      <c r="A10" s="490" t="s">
        <v>411</v>
      </c>
      <c r="B10" s="491"/>
      <c r="C10" s="491"/>
      <c r="D10" s="491"/>
      <c r="E10" s="491"/>
      <c r="F10" s="491"/>
      <c r="G10" s="491"/>
      <c r="H10" s="170">
        <v>2525577</v>
      </c>
      <c r="I10" s="170">
        <v>2525577</v>
      </c>
      <c r="J10" s="170">
        <v>553199</v>
      </c>
      <c r="K10" s="170">
        <v>553199</v>
      </c>
      <c r="L10" s="170">
        <v>139054</v>
      </c>
      <c r="M10" s="170">
        <v>139054</v>
      </c>
      <c r="N10" s="154"/>
    </row>
    <row r="11" spans="1:14" ht="13.15" customHeight="1">
      <c r="A11" s="171" t="s">
        <v>412</v>
      </c>
      <c r="B11" s="476" t="s">
        <v>413</v>
      </c>
      <c r="C11" s="477"/>
      <c r="D11" s="171" t="s">
        <v>413</v>
      </c>
      <c r="E11" s="171" t="s">
        <v>1633</v>
      </c>
      <c r="F11" s="171" t="s">
        <v>1456</v>
      </c>
      <c r="G11" s="171" t="s">
        <v>1474</v>
      </c>
      <c r="H11" s="172">
        <v>173645</v>
      </c>
      <c r="I11" s="172">
        <v>173645</v>
      </c>
      <c r="J11" s="172">
        <v>173645</v>
      </c>
      <c r="K11" s="172">
        <v>173645</v>
      </c>
      <c r="L11" s="172">
        <v>0</v>
      </c>
      <c r="M11" s="172">
        <v>0</v>
      </c>
      <c r="N11" s="154"/>
    </row>
    <row r="12" spans="1:14" ht="10.5">
      <c r="A12" s="171" t="s">
        <v>412</v>
      </c>
      <c r="B12" s="476" t="s">
        <v>413</v>
      </c>
      <c r="C12" s="477"/>
      <c r="D12" s="171" t="s">
        <v>413</v>
      </c>
      <c r="E12" s="171" t="s">
        <v>1633</v>
      </c>
      <c r="F12" s="171" t="s">
        <v>1634</v>
      </c>
      <c r="G12" s="171" t="s">
        <v>1475</v>
      </c>
      <c r="H12" s="172">
        <v>1300000</v>
      </c>
      <c r="I12" s="172">
        <v>1300000</v>
      </c>
      <c r="J12" s="172">
        <v>0</v>
      </c>
      <c r="K12" s="172">
        <v>0</v>
      </c>
      <c r="L12" s="172">
        <v>0</v>
      </c>
      <c r="M12" s="172">
        <v>0</v>
      </c>
      <c r="N12" s="154"/>
    </row>
    <row r="13" spans="1:14" ht="10.5">
      <c r="A13" s="171" t="s">
        <v>412</v>
      </c>
      <c r="B13" s="476" t="s">
        <v>413</v>
      </c>
      <c r="C13" s="477"/>
      <c r="D13" s="171" t="s">
        <v>413</v>
      </c>
      <c r="E13" s="171" t="s">
        <v>1633</v>
      </c>
      <c r="F13" s="171" t="s">
        <v>1457</v>
      </c>
      <c r="G13" s="171" t="s">
        <v>1475</v>
      </c>
      <c r="H13" s="172">
        <v>3000</v>
      </c>
      <c r="I13" s="172">
        <v>3000</v>
      </c>
      <c r="J13" s="172">
        <v>2000</v>
      </c>
      <c r="K13" s="172">
        <v>2000</v>
      </c>
      <c r="L13" s="172">
        <v>0</v>
      </c>
      <c r="M13" s="172">
        <v>0</v>
      </c>
      <c r="N13" s="154"/>
    </row>
    <row r="14" spans="1:14" ht="10.5">
      <c r="A14" s="171" t="s">
        <v>412</v>
      </c>
      <c r="B14" s="476" t="s">
        <v>413</v>
      </c>
      <c r="C14" s="477"/>
      <c r="D14" s="171" t="s">
        <v>413</v>
      </c>
      <c r="E14" s="171" t="s">
        <v>1633</v>
      </c>
      <c r="F14" s="171" t="s">
        <v>1458</v>
      </c>
      <c r="G14" s="171" t="s">
        <v>1475</v>
      </c>
      <c r="H14" s="172">
        <v>70500</v>
      </c>
      <c r="I14" s="172">
        <v>70500</v>
      </c>
      <c r="J14" s="172">
        <v>34000</v>
      </c>
      <c r="K14" s="172">
        <v>34000</v>
      </c>
      <c r="L14" s="172">
        <v>0</v>
      </c>
      <c r="M14" s="172">
        <v>0</v>
      </c>
      <c r="N14" s="154"/>
    </row>
    <row r="15" spans="1:14" ht="10.5">
      <c r="A15" s="171" t="s">
        <v>412</v>
      </c>
      <c r="B15" s="476" t="s">
        <v>413</v>
      </c>
      <c r="C15" s="477"/>
      <c r="D15" s="171" t="s">
        <v>413</v>
      </c>
      <c r="E15" s="171" t="s">
        <v>1633</v>
      </c>
      <c r="F15" s="171" t="s">
        <v>1459</v>
      </c>
      <c r="G15" s="171" t="s">
        <v>1475</v>
      </c>
      <c r="H15" s="172">
        <v>36716</v>
      </c>
      <c r="I15" s="172">
        <v>36716</v>
      </c>
      <c r="J15" s="172">
        <v>0</v>
      </c>
      <c r="K15" s="172">
        <v>0</v>
      </c>
      <c r="L15" s="172">
        <v>0</v>
      </c>
      <c r="M15" s="172">
        <v>0</v>
      </c>
      <c r="N15" s="154"/>
    </row>
    <row r="16" spans="1:14" ht="10.5">
      <c r="A16" s="171" t="s">
        <v>412</v>
      </c>
      <c r="B16" s="476" t="s">
        <v>413</v>
      </c>
      <c r="C16" s="477"/>
      <c r="D16" s="171" t="s">
        <v>413</v>
      </c>
      <c r="E16" s="171" t="s">
        <v>1633</v>
      </c>
      <c r="F16" s="171" t="s">
        <v>1460</v>
      </c>
      <c r="G16" s="171" t="s">
        <v>1475</v>
      </c>
      <c r="H16" s="172">
        <v>9185</v>
      </c>
      <c r="I16" s="172">
        <v>9185</v>
      </c>
      <c r="J16" s="172">
        <v>4500</v>
      </c>
      <c r="K16" s="172">
        <v>4500</v>
      </c>
      <c r="L16" s="172">
        <v>0</v>
      </c>
      <c r="M16" s="172">
        <v>0</v>
      </c>
      <c r="N16" s="154"/>
    </row>
    <row r="17" spans="1:14" ht="10.5">
      <c r="A17" s="171" t="s">
        <v>412</v>
      </c>
      <c r="B17" s="476" t="s">
        <v>413</v>
      </c>
      <c r="C17" s="477"/>
      <c r="D17" s="171" t="s">
        <v>413</v>
      </c>
      <c r="E17" s="171" t="s">
        <v>1633</v>
      </c>
      <c r="F17" s="171" t="s">
        <v>1461</v>
      </c>
      <c r="G17" s="171" t="s">
        <v>1475</v>
      </c>
      <c r="H17" s="172">
        <v>793477</v>
      </c>
      <c r="I17" s="172">
        <v>793477</v>
      </c>
      <c r="J17" s="172">
        <v>200000</v>
      </c>
      <c r="K17" s="172">
        <v>200000</v>
      </c>
      <c r="L17" s="172">
        <v>0</v>
      </c>
      <c r="M17" s="172">
        <v>0</v>
      </c>
      <c r="N17" s="154"/>
    </row>
    <row r="18" spans="1:14" ht="10.5">
      <c r="A18" s="171" t="s">
        <v>412</v>
      </c>
      <c r="B18" s="476" t="s">
        <v>413</v>
      </c>
      <c r="C18" s="477"/>
      <c r="D18" s="171" t="s">
        <v>413</v>
      </c>
      <c r="E18" s="171" t="s">
        <v>1633</v>
      </c>
      <c r="F18" s="171" t="s">
        <v>1462</v>
      </c>
      <c r="G18" s="171" t="s">
        <v>1476</v>
      </c>
      <c r="H18" s="172">
        <v>139054</v>
      </c>
      <c r="I18" s="172">
        <v>139054</v>
      </c>
      <c r="J18" s="172">
        <v>139054</v>
      </c>
      <c r="K18" s="172">
        <v>139054</v>
      </c>
      <c r="L18" s="172">
        <v>139054</v>
      </c>
      <c r="M18" s="172">
        <v>139054</v>
      </c>
      <c r="N18" s="154"/>
    </row>
    <row r="19" spans="1:14" ht="10.5">
      <c r="A19" s="490" t="s">
        <v>414</v>
      </c>
      <c r="B19" s="491"/>
      <c r="C19" s="491"/>
      <c r="D19" s="491"/>
      <c r="E19" s="491"/>
      <c r="F19" s="491"/>
      <c r="G19" s="491"/>
      <c r="H19" s="170">
        <v>2525577</v>
      </c>
      <c r="I19" s="170">
        <v>2525577</v>
      </c>
      <c r="J19" s="170">
        <v>553199</v>
      </c>
      <c r="K19" s="170">
        <v>553199</v>
      </c>
      <c r="L19" s="170">
        <v>139054</v>
      </c>
      <c r="M19" s="170">
        <v>139054</v>
      </c>
      <c r="N19" s="154"/>
    </row>
    <row r="20" spans="1:14" ht="13.15" customHeight="1">
      <c r="A20" s="171" t="s">
        <v>412</v>
      </c>
      <c r="B20" s="171" t="s">
        <v>1468</v>
      </c>
      <c r="C20" s="171" t="s">
        <v>415</v>
      </c>
      <c r="D20" s="171" t="s">
        <v>416</v>
      </c>
      <c r="E20" s="171" t="s">
        <v>145</v>
      </c>
      <c r="F20" s="171" t="s">
        <v>1459</v>
      </c>
      <c r="G20" s="171" t="s">
        <v>1475</v>
      </c>
      <c r="H20" s="172">
        <v>28200</v>
      </c>
      <c r="I20" s="172">
        <v>28200</v>
      </c>
      <c r="J20" s="172">
        <v>0</v>
      </c>
      <c r="K20" s="172">
        <v>0</v>
      </c>
      <c r="L20" s="172">
        <v>0</v>
      </c>
      <c r="M20" s="172">
        <v>0</v>
      </c>
      <c r="N20" s="154"/>
    </row>
    <row r="21" spans="1:14" ht="10.5">
      <c r="A21" s="171" t="s">
        <v>412</v>
      </c>
      <c r="B21" s="171" t="s">
        <v>1468</v>
      </c>
      <c r="C21" s="171" t="s">
        <v>415</v>
      </c>
      <c r="D21" s="171" t="s">
        <v>416</v>
      </c>
      <c r="E21" s="171" t="s">
        <v>145</v>
      </c>
      <c r="F21" s="171" t="s">
        <v>1462</v>
      </c>
      <c r="G21" s="171" t="s">
        <v>1476</v>
      </c>
      <c r="H21" s="172">
        <v>106800</v>
      </c>
      <c r="I21" s="172">
        <v>106800</v>
      </c>
      <c r="J21" s="172">
        <v>106800</v>
      </c>
      <c r="K21" s="172">
        <v>106800</v>
      </c>
      <c r="L21" s="172">
        <v>106800</v>
      </c>
      <c r="M21" s="172">
        <v>106800</v>
      </c>
      <c r="N21" s="154"/>
    </row>
    <row r="22" spans="1:14" ht="10.5">
      <c r="A22" s="171" t="s">
        <v>412</v>
      </c>
      <c r="B22" s="171" t="s">
        <v>1468</v>
      </c>
      <c r="C22" s="171" t="s">
        <v>415</v>
      </c>
      <c r="D22" s="171" t="s">
        <v>417</v>
      </c>
      <c r="E22" s="171" t="s">
        <v>418</v>
      </c>
      <c r="F22" s="171" t="s">
        <v>1459</v>
      </c>
      <c r="G22" s="171" t="s">
        <v>1475</v>
      </c>
      <c r="H22" s="172">
        <v>8516</v>
      </c>
      <c r="I22" s="172">
        <v>8516</v>
      </c>
      <c r="J22" s="172">
        <v>0</v>
      </c>
      <c r="K22" s="172">
        <v>0</v>
      </c>
      <c r="L22" s="172">
        <v>0</v>
      </c>
      <c r="M22" s="172">
        <v>0</v>
      </c>
      <c r="N22" s="154"/>
    </row>
    <row r="23" spans="1:14" ht="14.5" customHeight="1">
      <c r="A23" s="171" t="s">
        <v>412</v>
      </c>
      <c r="B23" s="171" t="s">
        <v>1468</v>
      </c>
      <c r="C23" s="171" t="s">
        <v>415</v>
      </c>
      <c r="D23" s="171" t="s">
        <v>417</v>
      </c>
      <c r="E23" s="171" t="s">
        <v>418</v>
      </c>
      <c r="F23" s="171" t="s">
        <v>1462</v>
      </c>
      <c r="G23" s="171" t="s">
        <v>1476</v>
      </c>
      <c r="H23" s="172">
        <v>32254</v>
      </c>
      <c r="I23" s="172">
        <v>32254</v>
      </c>
      <c r="J23" s="172">
        <v>32254</v>
      </c>
      <c r="K23" s="172">
        <v>32254</v>
      </c>
      <c r="L23" s="172">
        <v>32254</v>
      </c>
      <c r="M23" s="172">
        <v>32254</v>
      </c>
      <c r="N23" s="154"/>
    </row>
    <row r="24" spans="1:14" ht="13.15" customHeight="1">
      <c r="A24" s="171" t="s">
        <v>412</v>
      </c>
      <c r="B24" s="171" t="s">
        <v>1468</v>
      </c>
      <c r="C24" s="171" t="s">
        <v>415</v>
      </c>
      <c r="D24" s="171" t="s">
        <v>420</v>
      </c>
      <c r="E24" s="171" t="s">
        <v>419</v>
      </c>
      <c r="F24" s="171" t="s">
        <v>1634</v>
      </c>
      <c r="G24" s="171" t="s">
        <v>1475</v>
      </c>
      <c r="H24" s="172">
        <v>1300000</v>
      </c>
      <c r="I24" s="172">
        <v>1300000</v>
      </c>
      <c r="J24" s="172">
        <v>0</v>
      </c>
      <c r="K24" s="172">
        <v>0</v>
      </c>
      <c r="L24" s="172">
        <v>0</v>
      </c>
      <c r="M24" s="172">
        <v>0</v>
      </c>
      <c r="N24" s="154"/>
    </row>
    <row r="25" spans="1:14" ht="10.5">
      <c r="A25" s="171" t="s">
        <v>412</v>
      </c>
      <c r="B25" s="171" t="s">
        <v>1468</v>
      </c>
      <c r="C25" s="171" t="s">
        <v>415</v>
      </c>
      <c r="D25" s="171" t="s">
        <v>420</v>
      </c>
      <c r="E25" s="171" t="s">
        <v>419</v>
      </c>
      <c r="F25" s="171" t="s">
        <v>1461</v>
      </c>
      <c r="G25" s="171" t="s">
        <v>1475</v>
      </c>
      <c r="H25" s="172">
        <v>72000</v>
      </c>
      <c r="I25" s="172">
        <v>72000</v>
      </c>
      <c r="J25" s="172">
        <v>0</v>
      </c>
      <c r="K25" s="172">
        <v>0</v>
      </c>
      <c r="L25" s="172">
        <v>0</v>
      </c>
      <c r="M25" s="172">
        <v>0</v>
      </c>
      <c r="N25" s="154"/>
    </row>
    <row r="26" spans="1:14" ht="10.5">
      <c r="A26" s="171" t="s">
        <v>412</v>
      </c>
      <c r="B26" s="171" t="s">
        <v>1468</v>
      </c>
      <c r="C26" s="171" t="s">
        <v>415</v>
      </c>
      <c r="D26" s="171" t="s">
        <v>420</v>
      </c>
      <c r="E26" s="171" t="s">
        <v>421</v>
      </c>
      <c r="F26" s="171" t="s">
        <v>1457</v>
      </c>
      <c r="G26" s="171" t="s">
        <v>1475</v>
      </c>
      <c r="H26" s="172">
        <v>3000</v>
      </c>
      <c r="I26" s="172">
        <v>3000</v>
      </c>
      <c r="J26" s="172">
        <v>2000</v>
      </c>
      <c r="K26" s="172">
        <v>2000</v>
      </c>
      <c r="L26" s="172">
        <v>0</v>
      </c>
      <c r="M26" s="172">
        <v>0</v>
      </c>
      <c r="N26" s="154"/>
    </row>
    <row r="27" spans="1:14" ht="10.5">
      <c r="A27" s="171" t="s">
        <v>412</v>
      </c>
      <c r="B27" s="171" t="s">
        <v>1468</v>
      </c>
      <c r="C27" s="171" t="s">
        <v>415</v>
      </c>
      <c r="D27" s="171" t="s">
        <v>420</v>
      </c>
      <c r="E27" s="171" t="s">
        <v>421</v>
      </c>
      <c r="F27" s="171" t="s">
        <v>1458</v>
      </c>
      <c r="G27" s="171" t="s">
        <v>1475</v>
      </c>
      <c r="H27" s="172">
        <v>70500</v>
      </c>
      <c r="I27" s="172">
        <v>70500</v>
      </c>
      <c r="J27" s="172">
        <v>34000</v>
      </c>
      <c r="K27" s="172">
        <v>34000</v>
      </c>
      <c r="L27" s="172">
        <v>0</v>
      </c>
      <c r="M27" s="172">
        <v>0</v>
      </c>
      <c r="N27" s="154"/>
    </row>
    <row r="28" spans="1:14" ht="10.5">
      <c r="A28" s="171" t="s">
        <v>412</v>
      </c>
      <c r="B28" s="171" t="s">
        <v>1468</v>
      </c>
      <c r="C28" s="171" t="s">
        <v>415</v>
      </c>
      <c r="D28" s="171" t="s">
        <v>420</v>
      </c>
      <c r="E28" s="171" t="s">
        <v>421</v>
      </c>
      <c r="F28" s="171" t="s">
        <v>1460</v>
      </c>
      <c r="G28" s="171" t="s">
        <v>1475</v>
      </c>
      <c r="H28" s="172">
        <v>9185</v>
      </c>
      <c r="I28" s="172">
        <v>9185</v>
      </c>
      <c r="J28" s="172">
        <v>4500</v>
      </c>
      <c r="K28" s="172">
        <v>4500</v>
      </c>
      <c r="L28" s="172">
        <v>0</v>
      </c>
      <c r="M28" s="172">
        <v>0</v>
      </c>
      <c r="N28" s="154"/>
    </row>
    <row r="29" spans="1:14" ht="10.5">
      <c r="A29" s="171" t="s">
        <v>412</v>
      </c>
      <c r="B29" s="171" t="s">
        <v>1468</v>
      </c>
      <c r="C29" s="171" t="s">
        <v>415</v>
      </c>
      <c r="D29" s="171" t="s">
        <v>420</v>
      </c>
      <c r="E29" s="171" t="s">
        <v>421</v>
      </c>
      <c r="F29" s="171" t="s">
        <v>1461</v>
      </c>
      <c r="G29" s="171" t="s">
        <v>1475</v>
      </c>
      <c r="H29" s="172">
        <v>80440</v>
      </c>
      <c r="I29" s="172">
        <v>80440</v>
      </c>
      <c r="J29" s="172">
        <v>0</v>
      </c>
      <c r="K29" s="172">
        <v>0</v>
      </c>
      <c r="L29" s="172">
        <v>0</v>
      </c>
      <c r="M29" s="172">
        <v>0</v>
      </c>
      <c r="N29" s="154"/>
    </row>
    <row r="30" spans="1:14" ht="10.5">
      <c r="A30" s="171" t="s">
        <v>412</v>
      </c>
      <c r="B30" s="171" t="s">
        <v>1468</v>
      </c>
      <c r="C30" s="171" t="s">
        <v>415</v>
      </c>
      <c r="D30" s="171" t="s">
        <v>420</v>
      </c>
      <c r="E30" s="171" t="s">
        <v>1635</v>
      </c>
      <c r="F30" s="171" t="s">
        <v>1461</v>
      </c>
      <c r="G30" s="171" t="s">
        <v>1475</v>
      </c>
      <c r="H30" s="172">
        <v>7000</v>
      </c>
      <c r="I30" s="172">
        <v>7000</v>
      </c>
      <c r="J30" s="172">
        <v>0</v>
      </c>
      <c r="K30" s="172">
        <v>0</v>
      </c>
      <c r="L30" s="172">
        <v>0</v>
      </c>
      <c r="M30" s="172">
        <v>0</v>
      </c>
      <c r="N30" s="154"/>
    </row>
    <row r="31" spans="1:14" ht="10.5">
      <c r="A31" s="171" t="s">
        <v>412</v>
      </c>
      <c r="B31" s="171" t="s">
        <v>1468</v>
      </c>
      <c r="C31" s="171" t="s">
        <v>415</v>
      </c>
      <c r="D31" s="171" t="s">
        <v>420</v>
      </c>
      <c r="E31" s="171" t="s">
        <v>1626</v>
      </c>
      <c r="F31" s="171" t="s">
        <v>1456</v>
      </c>
      <c r="G31" s="171" t="s">
        <v>1474</v>
      </c>
      <c r="H31" s="172">
        <v>173645</v>
      </c>
      <c r="I31" s="172">
        <v>173645</v>
      </c>
      <c r="J31" s="172">
        <v>173645</v>
      </c>
      <c r="K31" s="172">
        <v>173645</v>
      </c>
      <c r="L31" s="172">
        <v>0</v>
      </c>
      <c r="M31" s="172">
        <v>0</v>
      </c>
      <c r="N31" s="154"/>
    </row>
    <row r="32" spans="1:14" ht="10.5">
      <c r="A32" s="171" t="s">
        <v>412</v>
      </c>
      <c r="B32" s="171" t="s">
        <v>1468</v>
      </c>
      <c r="C32" s="171" t="s">
        <v>415</v>
      </c>
      <c r="D32" s="171" t="s">
        <v>420</v>
      </c>
      <c r="E32" s="171" t="s">
        <v>1636</v>
      </c>
      <c r="F32" s="171" t="s">
        <v>1461</v>
      </c>
      <c r="G32" s="171" t="s">
        <v>1477</v>
      </c>
      <c r="H32" s="172">
        <v>550037</v>
      </c>
      <c r="I32" s="172">
        <v>550037</v>
      </c>
      <c r="J32" s="172">
        <v>200000</v>
      </c>
      <c r="K32" s="172">
        <v>200000</v>
      </c>
      <c r="L32" s="172">
        <v>0</v>
      </c>
      <c r="M32" s="172">
        <v>0</v>
      </c>
      <c r="N32" s="154"/>
    </row>
    <row r="33" spans="1:14" ht="10.5">
      <c r="A33" s="171" t="s">
        <v>412</v>
      </c>
      <c r="B33" s="171" t="s">
        <v>1468</v>
      </c>
      <c r="C33" s="171" t="s">
        <v>415</v>
      </c>
      <c r="D33" s="171" t="s">
        <v>420</v>
      </c>
      <c r="E33" s="171" t="s">
        <v>1605</v>
      </c>
      <c r="F33" s="171" t="s">
        <v>1461</v>
      </c>
      <c r="G33" s="171" t="s">
        <v>1475</v>
      </c>
      <c r="H33" s="172">
        <v>84000</v>
      </c>
      <c r="I33" s="172">
        <v>84000</v>
      </c>
      <c r="J33" s="172">
        <v>0</v>
      </c>
      <c r="K33" s="172">
        <v>0</v>
      </c>
      <c r="L33" s="172">
        <v>0</v>
      </c>
      <c r="M33" s="172">
        <v>0</v>
      </c>
      <c r="N33" s="154"/>
    </row>
    <row r="34" spans="1:14" ht="10.5">
      <c r="A34" s="490" t="s">
        <v>1620</v>
      </c>
      <c r="B34" s="491"/>
      <c r="C34" s="491"/>
      <c r="D34" s="491"/>
      <c r="E34" s="491"/>
      <c r="F34" s="491"/>
      <c r="G34" s="491"/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54"/>
    </row>
    <row r="35" spans="1:14" ht="13.15" customHeight="1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54"/>
    </row>
    <row r="36" spans="1:14" ht="10.5">
      <c r="A36" s="174" t="s">
        <v>423</v>
      </c>
      <c r="B36" s="174"/>
      <c r="C36" s="174"/>
      <c r="D36" s="174"/>
      <c r="E36" s="174"/>
      <c r="F36" s="175"/>
      <c r="G36" s="175"/>
      <c r="H36" s="174"/>
      <c r="I36" s="176"/>
      <c r="J36" s="177"/>
      <c r="K36" s="166"/>
      <c r="L36" s="178"/>
      <c r="M36" s="179"/>
      <c r="N36" s="154"/>
    </row>
    <row r="37" spans="1:14" ht="10.5">
      <c r="A37" s="174"/>
      <c r="B37" s="174"/>
      <c r="C37" s="174"/>
      <c r="D37" s="174"/>
      <c r="E37" s="174"/>
      <c r="F37" s="180"/>
      <c r="G37" s="180" t="s">
        <v>2</v>
      </c>
      <c r="H37" s="174"/>
      <c r="I37" s="181"/>
      <c r="J37" s="472" t="s">
        <v>3</v>
      </c>
      <c r="K37" s="473"/>
      <c r="L37" s="179"/>
      <c r="M37" s="179"/>
      <c r="N37" s="154"/>
    </row>
    <row r="38" spans="1:14" ht="10.5">
      <c r="A38" s="478" t="s">
        <v>424</v>
      </c>
      <c r="B38" s="479"/>
      <c r="C38" s="479"/>
      <c r="D38" s="182"/>
      <c r="E38" s="174"/>
      <c r="F38" s="175"/>
      <c r="G38" s="175"/>
      <c r="H38" s="174"/>
      <c r="I38" s="174"/>
      <c r="J38" s="480"/>
      <c r="K38" s="481"/>
      <c r="L38" s="179"/>
      <c r="M38" s="179"/>
      <c r="N38" s="154"/>
    </row>
    <row r="39" spans="1:14" ht="14.5" customHeight="1">
      <c r="A39" s="174"/>
      <c r="B39" s="174"/>
      <c r="C39" s="174"/>
      <c r="D39" s="174"/>
      <c r="E39" s="174"/>
      <c r="F39" s="180"/>
      <c r="G39" s="180" t="s">
        <v>2</v>
      </c>
      <c r="H39" s="174"/>
      <c r="I39" s="174"/>
      <c r="J39" s="472" t="s">
        <v>3</v>
      </c>
      <c r="K39" s="473"/>
      <c r="L39" s="179"/>
      <c r="M39" s="179"/>
      <c r="N39" s="154"/>
    </row>
    <row r="40" spans="1:14" ht="10.5">
      <c r="A40" s="478" t="s">
        <v>425</v>
      </c>
      <c r="B40" s="479"/>
      <c r="C40" s="479"/>
      <c r="D40" s="182"/>
      <c r="E40" s="174"/>
      <c r="F40" s="175"/>
      <c r="G40" s="175"/>
      <c r="H40" s="174"/>
      <c r="I40" s="174"/>
      <c r="J40" s="480"/>
      <c r="K40" s="481"/>
      <c r="L40" s="179"/>
      <c r="M40" s="179"/>
      <c r="N40" s="154"/>
    </row>
    <row r="41" spans="1:14" ht="13.15" customHeight="1">
      <c r="A41" s="174"/>
      <c r="B41" s="174"/>
      <c r="C41" s="174"/>
      <c r="D41" s="174"/>
      <c r="E41" s="174"/>
      <c r="F41" s="180"/>
      <c r="G41" s="180" t="s">
        <v>2</v>
      </c>
      <c r="H41" s="174"/>
      <c r="I41" s="174"/>
      <c r="J41" s="472" t="s">
        <v>3</v>
      </c>
      <c r="K41" s="473"/>
      <c r="L41" s="179"/>
      <c r="M41" s="179"/>
      <c r="N41" s="154"/>
    </row>
    <row r="42" spans="1:14" ht="14.5" customHeight="1">
      <c r="A42" s="474" t="s">
        <v>1621</v>
      </c>
      <c r="B42" s="475"/>
      <c r="C42" s="475"/>
      <c r="D42" s="475"/>
      <c r="E42" s="475"/>
      <c r="F42" s="179"/>
      <c r="G42" s="179"/>
      <c r="H42" s="179"/>
      <c r="I42" s="179"/>
      <c r="J42" s="179"/>
      <c r="K42" s="179"/>
      <c r="L42" s="179"/>
      <c r="M42" s="179"/>
      <c r="N42" s="154"/>
    </row>
    <row r="46" spans="1:14" ht="14.5" customHeight="1"/>
    <row r="48" spans="1:14" ht="14.5" customHeight="1"/>
  </sheetData>
  <mergeCells count="29">
    <mergeCell ref="B14:C14"/>
    <mergeCell ref="B15:C15"/>
    <mergeCell ref="B16:C16"/>
    <mergeCell ref="B17:C17"/>
    <mergeCell ref="B18:C18"/>
    <mergeCell ref="A19:G19"/>
    <mergeCell ref="A34:G34"/>
    <mergeCell ref="A1:I1"/>
    <mergeCell ref="A3:F3"/>
    <mergeCell ref="A6:C6"/>
    <mergeCell ref="A8:D8"/>
    <mergeCell ref="G3:K3"/>
    <mergeCell ref="A4:F4"/>
    <mergeCell ref="A5:F5"/>
    <mergeCell ref="G4:K4"/>
    <mergeCell ref="G5:K5"/>
    <mergeCell ref="A9:G9"/>
    <mergeCell ref="A10:G10"/>
    <mergeCell ref="B11:C11"/>
    <mergeCell ref="B12:C12"/>
    <mergeCell ref="B13:C13"/>
    <mergeCell ref="J41:K41"/>
    <mergeCell ref="A42:E42"/>
    <mergeCell ref="J37:K37"/>
    <mergeCell ref="A38:C38"/>
    <mergeCell ref="J38:K38"/>
    <mergeCell ref="J39:K39"/>
    <mergeCell ref="A40:C40"/>
    <mergeCell ref="J40:K4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2"/>
  <sheetViews>
    <sheetView topLeftCell="A7" workbookViewId="0">
      <selection activeCell="A10" sqref="A10:G10"/>
    </sheetView>
  </sheetViews>
  <sheetFormatPr defaultColWidth="8.77734375" defaultRowHeight="10"/>
  <cols>
    <col min="1" max="16384" width="8.77734375" style="155"/>
  </cols>
  <sheetData>
    <row r="1" spans="1:14" ht="10.5">
      <c r="A1" s="482" t="s">
        <v>396</v>
      </c>
      <c r="B1" s="483"/>
      <c r="C1" s="483"/>
      <c r="D1" s="483"/>
      <c r="E1" s="483"/>
      <c r="F1" s="483"/>
      <c r="G1" s="483"/>
      <c r="H1" s="483"/>
      <c r="I1" s="483"/>
      <c r="J1" s="151" t="s">
        <v>1637</v>
      </c>
      <c r="K1" s="151"/>
      <c r="L1" s="152"/>
      <c r="M1" s="153" t="s">
        <v>8</v>
      </c>
      <c r="N1" s="154"/>
    </row>
    <row r="2" spans="1:14" ht="10.5">
      <c r="A2" s="156"/>
      <c r="B2" s="156"/>
      <c r="C2" s="156"/>
      <c r="D2" s="156"/>
      <c r="E2" s="156"/>
      <c r="F2" s="156"/>
      <c r="G2" s="156"/>
      <c r="H2" s="156"/>
      <c r="I2" s="156"/>
      <c r="J2" s="157"/>
      <c r="K2" s="157"/>
      <c r="L2" s="158" t="s">
        <v>10</v>
      </c>
      <c r="M2" s="159" t="s">
        <v>1589</v>
      </c>
      <c r="N2" s="154"/>
    </row>
    <row r="3" spans="1:14" ht="40.5">
      <c r="A3" s="484" t="s">
        <v>397</v>
      </c>
      <c r="B3" s="485"/>
      <c r="C3" s="485"/>
      <c r="D3" s="485"/>
      <c r="E3" s="485"/>
      <c r="F3" s="485"/>
      <c r="G3" s="486" t="s">
        <v>19</v>
      </c>
      <c r="H3" s="487"/>
      <c r="I3" s="487"/>
      <c r="J3" s="487"/>
      <c r="K3" s="487"/>
      <c r="L3" s="158" t="s">
        <v>398</v>
      </c>
      <c r="M3" s="160" t="s">
        <v>266</v>
      </c>
      <c r="N3" s="154"/>
    </row>
    <row r="4" spans="1:14" ht="30">
      <c r="A4" s="484" t="s">
        <v>399</v>
      </c>
      <c r="B4" s="485"/>
      <c r="C4" s="485"/>
      <c r="D4" s="485"/>
      <c r="E4" s="485"/>
      <c r="F4" s="485"/>
      <c r="G4" s="488" t="s">
        <v>1466</v>
      </c>
      <c r="H4" s="489"/>
      <c r="I4" s="489"/>
      <c r="J4" s="489"/>
      <c r="K4" s="489"/>
      <c r="L4" s="161" t="s">
        <v>400</v>
      </c>
      <c r="M4" s="160" t="s">
        <v>1470</v>
      </c>
      <c r="N4" s="154"/>
    </row>
    <row r="5" spans="1:14" ht="60">
      <c r="A5" s="484" t="s">
        <v>401</v>
      </c>
      <c r="B5" s="485"/>
      <c r="C5" s="485"/>
      <c r="D5" s="485"/>
      <c r="E5" s="485"/>
      <c r="F5" s="485"/>
      <c r="G5" s="488"/>
      <c r="H5" s="489"/>
      <c r="I5" s="489"/>
      <c r="J5" s="489"/>
      <c r="K5" s="489"/>
      <c r="L5" s="161" t="s">
        <v>402</v>
      </c>
      <c r="M5" s="160"/>
      <c r="N5" s="154"/>
    </row>
    <row r="6" spans="1:14" ht="10.5">
      <c r="A6" s="484" t="s">
        <v>404</v>
      </c>
      <c r="B6" s="485"/>
      <c r="C6" s="485"/>
      <c r="D6" s="162"/>
      <c r="E6" s="162"/>
      <c r="F6" s="162"/>
      <c r="G6" s="163"/>
      <c r="H6" s="163"/>
      <c r="I6" s="163"/>
      <c r="J6" s="163"/>
      <c r="K6" s="164"/>
      <c r="L6" s="158" t="s">
        <v>17</v>
      </c>
      <c r="M6" s="165">
        <v>383</v>
      </c>
      <c r="N6" s="154"/>
    </row>
    <row r="7" spans="1:14" ht="10.5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154"/>
    </row>
    <row r="8" spans="1:14" ht="30">
      <c r="A8" s="492" t="s">
        <v>405</v>
      </c>
      <c r="B8" s="493"/>
      <c r="C8" s="493"/>
      <c r="D8" s="493"/>
      <c r="E8" s="168" t="s">
        <v>406</v>
      </c>
      <c r="F8" s="168" t="s">
        <v>407</v>
      </c>
      <c r="G8" s="168" t="s">
        <v>1473</v>
      </c>
      <c r="H8" s="168" t="s">
        <v>408</v>
      </c>
      <c r="I8" s="168" t="s">
        <v>409</v>
      </c>
      <c r="J8" s="168" t="s">
        <v>1592</v>
      </c>
      <c r="K8" s="168" t="s">
        <v>1593</v>
      </c>
      <c r="L8" s="168" t="s">
        <v>1594</v>
      </c>
      <c r="M8" s="168" t="s">
        <v>1595</v>
      </c>
      <c r="N8" s="154"/>
    </row>
    <row r="9" spans="1:14" ht="10.5">
      <c r="A9" s="490" t="s">
        <v>410</v>
      </c>
      <c r="B9" s="491"/>
      <c r="C9" s="491"/>
      <c r="D9" s="491"/>
      <c r="E9" s="491"/>
      <c r="F9" s="491"/>
      <c r="G9" s="491"/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54"/>
    </row>
    <row r="10" spans="1:14" ht="10.5">
      <c r="A10" s="490" t="s">
        <v>411</v>
      </c>
      <c r="B10" s="491"/>
      <c r="C10" s="491"/>
      <c r="D10" s="491"/>
      <c r="E10" s="491"/>
      <c r="F10" s="491"/>
      <c r="G10" s="491"/>
      <c r="H10" s="170">
        <v>11500</v>
      </c>
      <c r="I10" s="170">
        <v>11500</v>
      </c>
      <c r="J10" s="170">
        <v>0</v>
      </c>
      <c r="K10" s="170">
        <v>0</v>
      </c>
      <c r="L10" s="170">
        <v>0</v>
      </c>
      <c r="M10" s="170">
        <v>0</v>
      </c>
      <c r="N10" s="154"/>
    </row>
    <row r="11" spans="1:14" ht="10.5">
      <c r="A11" s="171" t="s">
        <v>412</v>
      </c>
      <c r="B11" s="476" t="s">
        <v>413</v>
      </c>
      <c r="C11" s="477"/>
      <c r="D11" s="171" t="s">
        <v>413</v>
      </c>
      <c r="E11" s="171" t="s">
        <v>1633</v>
      </c>
      <c r="F11" s="171" t="s">
        <v>1638</v>
      </c>
      <c r="G11" s="171" t="s">
        <v>1475</v>
      </c>
      <c r="H11" s="172">
        <v>11500</v>
      </c>
      <c r="I11" s="172">
        <v>11500</v>
      </c>
      <c r="J11" s="172">
        <v>0</v>
      </c>
      <c r="K11" s="172">
        <v>0</v>
      </c>
      <c r="L11" s="172">
        <v>0</v>
      </c>
      <c r="M11" s="172">
        <v>0</v>
      </c>
      <c r="N11" s="154"/>
    </row>
    <row r="12" spans="1:14" ht="10.5">
      <c r="A12" s="490" t="s">
        <v>414</v>
      </c>
      <c r="B12" s="491"/>
      <c r="C12" s="491"/>
      <c r="D12" s="491"/>
      <c r="E12" s="491"/>
      <c r="F12" s="491"/>
      <c r="G12" s="491"/>
      <c r="H12" s="170">
        <v>11500</v>
      </c>
      <c r="I12" s="170">
        <v>11500</v>
      </c>
      <c r="J12" s="170">
        <v>0</v>
      </c>
      <c r="K12" s="170">
        <v>0</v>
      </c>
      <c r="L12" s="170">
        <v>0</v>
      </c>
      <c r="M12" s="170">
        <v>0</v>
      </c>
      <c r="N12" s="154"/>
    </row>
    <row r="13" spans="1:14" ht="10.5">
      <c r="A13" s="171" t="s">
        <v>412</v>
      </c>
      <c r="B13" s="171" t="s">
        <v>1639</v>
      </c>
      <c r="C13" s="171" t="s">
        <v>415</v>
      </c>
      <c r="D13" s="171" t="s">
        <v>420</v>
      </c>
      <c r="E13" s="171" t="s">
        <v>1626</v>
      </c>
      <c r="F13" s="171" t="s">
        <v>1638</v>
      </c>
      <c r="G13" s="171" t="s">
        <v>1475</v>
      </c>
      <c r="H13" s="172">
        <v>11500</v>
      </c>
      <c r="I13" s="172">
        <v>11500</v>
      </c>
      <c r="J13" s="172">
        <v>0</v>
      </c>
      <c r="K13" s="172">
        <v>0</v>
      </c>
      <c r="L13" s="172">
        <v>0</v>
      </c>
      <c r="M13" s="172">
        <v>0</v>
      </c>
      <c r="N13" s="154"/>
    </row>
    <row r="14" spans="1:14" ht="10.5">
      <c r="A14" s="490" t="s">
        <v>1620</v>
      </c>
      <c r="B14" s="491"/>
      <c r="C14" s="491"/>
      <c r="D14" s="491"/>
      <c r="E14" s="491"/>
      <c r="F14" s="491"/>
      <c r="G14" s="491"/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54"/>
    </row>
    <row r="15" spans="1:14" ht="10.5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54"/>
    </row>
    <row r="16" spans="1:14" ht="10.5">
      <c r="A16" s="174" t="s">
        <v>423</v>
      </c>
      <c r="B16" s="174"/>
      <c r="C16" s="174"/>
      <c r="D16" s="174"/>
      <c r="E16" s="174"/>
      <c r="F16" s="175"/>
      <c r="G16" s="175"/>
      <c r="H16" s="174"/>
      <c r="I16" s="176"/>
      <c r="J16" s="177"/>
      <c r="K16" s="166"/>
      <c r="L16" s="178"/>
      <c r="M16" s="179"/>
      <c r="N16" s="154"/>
    </row>
    <row r="17" spans="1:14" ht="10.5">
      <c r="A17" s="174"/>
      <c r="B17" s="174"/>
      <c r="C17" s="174"/>
      <c r="D17" s="174"/>
      <c r="E17" s="174"/>
      <c r="F17" s="180"/>
      <c r="G17" s="180" t="s">
        <v>2</v>
      </c>
      <c r="H17" s="174"/>
      <c r="I17" s="181"/>
      <c r="J17" s="472" t="s">
        <v>3</v>
      </c>
      <c r="K17" s="473"/>
      <c r="L17" s="179"/>
      <c r="M17" s="179"/>
      <c r="N17" s="154"/>
    </row>
    <row r="18" spans="1:14" ht="10.5">
      <c r="A18" s="478" t="s">
        <v>424</v>
      </c>
      <c r="B18" s="479"/>
      <c r="C18" s="479"/>
      <c r="D18" s="182"/>
      <c r="E18" s="174"/>
      <c r="F18" s="175"/>
      <c r="G18" s="175"/>
      <c r="H18" s="174"/>
      <c r="I18" s="174"/>
      <c r="J18" s="480"/>
      <c r="K18" s="481"/>
      <c r="L18" s="179"/>
      <c r="M18" s="179"/>
      <c r="N18" s="154"/>
    </row>
    <row r="19" spans="1:14" ht="10.5">
      <c r="A19" s="174"/>
      <c r="B19" s="174"/>
      <c r="C19" s="174"/>
      <c r="D19" s="174"/>
      <c r="E19" s="174"/>
      <c r="F19" s="180"/>
      <c r="G19" s="180" t="s">
        <v>2</v>
      </c>
      <c r="H19" s="174"/>
      <c r="I19" s="174"/>
      <c r="J19" s="472" t="s">
        <v>3</v>
      </c>
      <c r="K19" s="473"/>
      <c r="L19" s="179"/>
      <c r="M19" s="179"/>
      <c r="N19" s="154"/>
    </row>
    <row r="20" spans="1:14" ht="10.5">
      <c r="A20" s="478" t="s">
        <v>425</v>
      </c>
      <c r="B20" s="479"/>
      <c r="C20" s="479"/>
      <c r="D20" s="182"/>
      <c r="E20" s="174"/>
      <c r="F20" s="175"/>
      <c r="G20" s="175"/>
      <c r="H20" s="174"/>
      <c r="I20" s="174"/>
      <c r="J20" s="480"/>
      <c r="K20" s="481"/>
      <c r="L20" s="179"/>
      <c r="M20" s="179"/>
      <c r="N20" s="154"/>
    </row>
    <row r="21" spans="1:14" ht="10.5">
      <c r="A21" s="174"/>
      <c r="B21" s="174"/>
      <c r="C21" s="174"/>
      <c r="D21" s="174"/>
      <c r="E21" s="174"/>
      <c r="F21" s="180"/>
      <c r="G21" s="180" t="s">
        <v>2</v>
      </c>
      <c r="H21" s="174"/>
      <c r="I21" s="174"/>
      <c r="J21" s="472" t="s">
        <v>3</v>
      </c>
      <c r="K21" s="473"/>
      <c r="L21" s="179"/>
      <c r="M21" s="179"/>
      <c r="N21" s="154"/>
    </row>
    <row r="22" spans="1:14" ht="10.5">
      <c r="A22" s="474" t="s">
        <v>1621</v>
      </c>
      <c r="B22" s="475"/>
      <c r="C22" s="475"/>
      <c r="D22" s="475"/>
      <c r="E22" s="475"/>
      <c r="F22" s="179"/>
      <c r="G22" s="179"/>
      <c r="H22" s="179"/>
      <c r="I22" s="179"/>
      <c r="J22" s="179"/>
      <c r="K22" s="179"/>
      <c r="L22" s="179"/>
      <c r="M22" s="179"/>
      <c r="N22" s="154"/>
    </row>
  </sheetData>
  <mergeCells count="22">
    <mergeCell ref="A12:G12"/>
    <mergeCell ref="A1:I1"/>
    <mergeCell ref="A3:F3"/>
    <mergeCell ref="G3:K3"/>
    <mergeCell ref="A4:F4"/>
    <mergeCell ref="G4:K4"/>
    <mergeCell ref="A5:F5"/>
    <mergeCell ref="G5:K5"/>
    <mergeCell ref="A6:C6"/>
    <mergeCell ref="A8:D8"/>
    <mergeCell ref="A9:G9"/>
    <mergeCell ref="A10:G10"/>
    <mergeCell ref="B11:C11"/>
    <mergeCell ref="J21:K21"/>
    <mergeCell ref="A22:E22"/>
    <mergeCell ref="A14:G14"/>
    <mergeCell ref="J17:K17"/>
    <mergeCell ref="A18:C18"/>
    <mergeCell ref="J18:K18"/>
    <mergeCell ref="J19:K19"/>
    <mergeCell ref="A20:C20"/>
    <mergeCell ref="J20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план (1)</vt:lpstr>
      <vt:lpstr>план (2)</vt:lpstr>
      <vt:lpstr>табл 2</vt:lpstr>
      <vt:lpstr>табл 2.1 </vt:lpstr>
      <vt:lpstr>табл 2.1 (z)</vt:lpstr>
      <vt:lpstr>табл 2.1 (v)</vt:lpstr>
      <vt:lpstr>табл 2.1 (S)</vt:lpstr>
      <vt:lpstr>табл 3</vt:lpstr>
      <vt:lpstr>табл 4</vt:lpstr>
      <vt:lpstr>ведомость ос</vt:lpstr>
      <vt:lpstr>баланс</vt:lpstr>
      <vt:lpstr>Z</vt:lpstr>
      <vt:lpstr>V</vt:lpstr>
      <vt:lpstr>S</vt:lpstr>
      <vt:lpstr>S (2)</vt:lpstr>
      <vt:lpstr>'план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volnyansky</dc:creator>
  <cp:lastModifiedBy>kolobaeva</cp:lastModifiedBy>
  <cp:revision>1</cp:revision>
  <cp:lastPrinted>2018-12-11T12:27:59Z</cp:lastPrinted>
  <dcterms:created xsi:type="dcterms:W3CDTF">2016-12-23T03:41:05Z</dcterms:created>
  <dcterms:modified xsi:type="dcterms:W3CDTF">2018-12-17T12:54:45Z</dcterms:modified>
</cp:coreProperties>
</file>